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11640" activeTab="1"/>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calcPr fullCalcOnLoad="1"/>
</workbook>
</file>

<file path=xl/sharedStrings.xml><?xml version="1.0" encoding="utf-8"?>
<sst xmlns="http://schemas.openxmlformats.org/spreadsheetml/2006/main" count="299" uniqueCount="164">
  <si>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</si>
  <si>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</si>
  <si>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</si>
  <si>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</si>
  <si>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</si>
  <si>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</si>
  <si>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</si>
  <si>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</si>
  <si>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</si>
  <si>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</si>
  <si>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(6 месяцев, 9 месяцев, год)</t>
  </si>
  <si>
    <t>наименование должности руководителя</t>
  </si>
  <si>
    <t>государственного учреждения</t>
  </si>
  <si>
    <t>Тверской области</t>
  </si>
  <si>
    <t>___________________________________</t>
  </si>
  <si>
    <t>подпись расшифровка подписи</t>
  </si>
  <si>
    <t>"___" ______________ 20___ г.</t>
  </si>
  <si>
    <t>СОГЛАСОВАНО</t>
  </si>
  <si>
    <t>исполнительного органа</t>
  </si>
  <si>
    <t>государственной власти</t>
  </si>
  <si>
    <t>Тверской области, осуществляющего</t>
  </si>
  <si>
    <t>функции и полномочия учредителя</t>
  </si>
  <si>
    <t>Р.В. Курынин</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</si>
  <si>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</si>
  <si>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</si>
  <si>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</si>
  <si>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</si>
  <si>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</si>
  <si>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</si>
  <si>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</si>
  <si>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r>
      <t xml:space="preserve">Индекс освоения финансовых средств, (гр. 6 = </t>
    </r>
    <r>
      <rPr>
        <sz val="12"/>
        <color indexed="12"/>
        <rFont val="Times New Roman"/>
        <family val="1"/>
      </rPr>
      <t>гр. 5</t>
    </r>
    <r>
      <rPr>
        <sz val="12"/>
        <color indexed="8"/>
        <rFont val="Times New Roman"/>
        <family val="1"/>
      </rPr>
      <t xml:space="preserve"> /( </t>
    </r>
    <r>
      <rPr>
        <sz val="12"/>
        <color indexed="12"/>
        <rFont val="Times New Roman"/>
        <family val="1"/>
      </rPr>
      <t>гр. 2</t>
    </r>
    <r>
      <rPr>
        <sz val="12"/>
        <color indexed="8"/>
        <rFont val="Times New Roman"/>
        <family val="1"/>
      </rPr>
      <t xml:space="preserve"> + </t>
    </r>
    <r>
      <rPr>
        <sz val="12"/>
        <color indexed="12"/>
        <rFont val="Times New Roman"/>
        <family val="1"/>
      </rPr>
      <t>гр. 3</t>
    </r>
    <r>
      <rPr>
        <sz val="12"/>
        <color indexed="8"/>
        <rFont val="Times New Roman"/>
        <family val="1"/>
      </rPr>
      <t xml:space="preserve"> + </t>
    </r>
    <r>
      <rPr>
        <sz val="12"/>
        <color indexed="12"/>
        <rFont val="Times New Roman"/>
        <family val="1"/>
      </rPr>
      <t>гр. 4</t>
    </r>
    <r>
      <rPr>
        <sz val="12"/>
        <color indexed="8"/>
        <rFont val="Times New Roman"/>
        <family val="1"/>
      </rPr>
      <t>))</t>
    </r>
  </si>
  <si>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</si>
  <si>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</si>
  <si>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</si>
  <si>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</si>
  <si>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</si>
  <si>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</si>
  <si>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</si>
  <si>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</si>
  <si>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</si>
  <si>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</si>
  <si>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</si>
  <si>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</si>
  <si>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</si>
  <si>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</si>
  <si>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</si>
  <si>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</si>
  <si>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</si>
  <si>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</si>
  <si>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</si>
  <si>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</si>
  <si>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</si>
  <si>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</si>
  <si>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</si>
  <si>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</si>
  <si>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</si>
  <si>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</si>
  <si>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</si>
  <si>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</si>
  <si>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</si>
  <si>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r>
      <t xml:space="preserve">Разрешенный к использованию остаток субсидии на выполнение государственного задания за отчетный финансовый год, руб. </t>
    </r>
    <r>
      <rPr>
        <i/>
        <sz val="12"/>
        <color indexed="10"/>
        <rFont val="Times New Roman"/>
        <family val="1"/>
      </rPr>
      <t>(остаток средств 2015 года)</t>
    </r>
  </si>
  <si>
    <t xml:space="preserve">280000000120000940408200001200500003003100103 </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</si>
  <si>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</si>
  <si>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число посещений</t>
  </si>
  <si>
    <t>число обращений</t>
  </si>
  <si>
    <t xml:space="preserve">280000000120000940408200001200400003006100101 </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</si>
  <si>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</si>
  <si>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 xml:space="preserve">280000000120000940408204000500000004008100101 </t>
  </si>
  <si>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Скорая, в том числе скорая специализированная, медицинская помощь (за исключением санитарно-авиационной эвакуации). Вне медицинской организации.</t>
  </si>
  <si>
    <t>вызовов</t>
  </si>
  <si>
    <t>280000000120000940408200001200600003001100101</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</si>
  <si>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Фтизиатрия. Амбулаторно</t>
  </si>
  <si>
    <t xml:space="preserve">280000000120000940408200001200600003001100101 </t>
  </si>
  <si>
    <t xml:space="preserve">280000000120000940408200001200100003002100101 </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</si>
  <si>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Венерология. Амбулаторно</t>
  </si>
  <si>
    <t xml:space="preserve">280000000120000940408202000200000001006100101 </t>
  </si>
  <si>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Психиатрия-наркология (в части наркологии). Стационар.    </t>
  </si>
  <si>
    <t>случаи госпитализации</t>
  </si>
  <si>
    <t xml:space="preserve">280000000120000940408202000100000001007100101 </t>
  </si>
  <si>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Психиатрия. Стационар.    </t>
  </si>
  <si>
    <t xml:space="preserve">280000000120000940408310100000000000006102101 </t>
  </si>
  <si>
    <t>Заготовка, хранение, транспортировка и обеспечение безопасности донорской крови и ее компонентов</t>
  </si>
  <si>
    <t xml:space="preserve">280000000120000940408339100000000000003100101 </t>
  </si>
  <si>
    <t>Патологическая анатомия</t>
  </si>
  <si>
    <t>количество исследований</t>
  </si>
  <si>
    <t xml:space="preserve">280000000120000940408355100000000000002101101 </t>
  </si>
  <si>
    <t>Обеспечение специальными и молочными продуктами детского питания</t>
  </si>
  <si>
    <t>количество обслуживаемых лиц</t>
  </si>
  <si>
    <t>условная единица продукта, переработки (в перерасчете на 1 литр цельной крови)</t>
  </si>
  <si>
    <t>ВСЕГО</t>
  </si>
  <si>
    <t xml:space="preserve">условная единица </t>
  </si>
  <si>
    <t>условная единица</t>
  </si>
  <si>
    <t>человек</t>
  </si>
  <si>
    <t>единица</t>
  </si>
  <si>
    <t>Услуги</t>
  </si>
  <si>
    <t>Итого</t>
  </si>
  <si>
    <t>1.2</t>
  </si>
  <si>
    <t>% (процент)</t>
  </si>
  <si>
    <t>1.3</t>
  </si>
  <si>
    <t>2.1</t>
  </si>
  <si>
    <t>2.2</t>
  </si>
  <si>
    <t>2.3</t>
  </si>
  <si>
    <t>3.1</t>
  </si>
  <si>
    <t>3.2</t>
  </si>
  <si>
    <t>3.3</t>
  </si>
  <si>
    <t>4.1</t>
  </si>
  <si>
    <t>4.2</t>
  </si>
  <si>
    <t>4.3</t>
  </si>
  <si>
    <t>5.1</t>
  </si>
  <si>
    <t>5.2</t>
  </si>
  <si>
    <t>5.3</t>
  </si>
  <si>
    <t>6.1</t>
  </si>
  <si>
    <t>6.2</t>
  </si>
  <si>
    <t>6.3</t>
  </si>
  <si>
    <t>7.1</t>
  </si>
  <si>
    <t>7.2</t>
  </si>
  <si>
    <t>7.3</t>
  </si>
  <si>
    <t>8.1</t>
  </si>
  <si>
    <t>8.2</t>
  </si>
  <si>
    <t>8.3</t>
  </si>
  <si>
    <t>9.1</t>
  </si>
  <si>
    <t>9.2</t>
  </si>
  <si>
    <t>9.3</t>
  </si>
  <si>
    <t>10.1</t>
  </si>
  <si>
    <t>10.2</t>
  </si>
  <si>
    <t>10.3</t>
  </si>
  <si>
    <t>11.1</t>
  </si>
  <si>
    <t>11.2</t>
  </si>
  <si>
    <t>11.3</t>
  </si>
  <si>
    <t>12.1</t>
  </si>
  <si>
    <t>х</t>
  </si>
  <si>
    <t>12.2</t>
  </si>
  <si>
    <t>12.3</t>
  </si>
  <si>
    <t>процент (%)</t>
  </si>
  <si>
    <t>13.1</t>
  </si>
  <si>
    <t>13.2</t>
  </si>
  <si>
    <t>13.3</t>
  </si>
  <si>
    <t>14.1</t>
  </si>
  <si>
    <t>14.2</t>
  </si>
  <si>
    <t>14.3</t>
  </si>
  <si>
    <t>Соответствие порядкам оказания медицинской помощи и на основе стандартов медицинской помощи</t>
  </si>
  <si>
    <t>Удовлетворенность потребителей в оказанной государственной услуге</t>
  </si>
  <si>
    <t>Соответствие порядку оказания медицинской помощи по профилю "патологическая анатомия"</t>
  </si>
  <si>
    <t>Соответствие техническому регламенту о безопасности крови, ее продуктов, кровезамещающих растворов и технических средств, используемой в трансфузионно-инфузионной терапии</t>
  </si>
  <si>
    <t xml:space="preserve">Государственное бюджетное учреждение здравоохранения Тверской области «Конаковская центральная районная больница» </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</si>
  <si>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t>
  </si>
  <si>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t>
  </si>
  <si>
    <t>Паллиативная медицинская помощь</t>
  </si>
  <si>
    <t>280000000120000940408209000000000001001100101</t>
  </si>
  <si>
    <t>койко-дней</t>
  </si>
  <si>
    <t>15.1</t>
  </si>
  <si>
    <t>15.2</t>
  </si>
  <si>
    <t>15.3</t>
  </si>
  <si>
    <t>Паллиативная мед.помощь</t>
  </si>
  <si>
    <t>Незастрахованные</t>
  </si>
  <si>
    <t>Медицинское освидетельствование на состояние опьянения (алкогольного, наркотического или иного токсического)</t>
  </si>
  <si>
    <t>x</t>
  </si>
  <si>
    <t>количество освидетельствований</t>
  </si>
  <si>
    <t>штук</t>
  </si>
  <si>
    <t>17</t>
  </si>
  <si>
    <t xml:space="preserve">Медицинская помощь в экстренной форме незастрахованным гражданам в системе обязательного медицинского страхования </t>
  </si>
  <si>
    <t>И.о.Главного врача ГБУЗ "КЦРБ"</t>
  </si>
  <si>
    <t>"12_" июля___ 2017 г.</t>
  </si>
  <si>
    <r>
      <t xml:space="preserve">за отчетный период с </t>
    </r>
    <r>
      <rPr>
        <b/>
        <u val="single"/>
        <sz val="12"/>
        <color indexed="8"/>
        <rFont val="Times New Roman"/>
        <family val="1"/>
      </rPr>
      <t>_01.01.2017г_____ по _31.06.2017г.______</t>
    </r>
  </si>
</sst>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30">
    <font>
      <sz val="11"/>
      <color indexed="8"/>
      <name val="Calibri"/>
      <family val="2"/>
    </font>
    <font>
      <sz val="12"/>
      <color indexed="8"/>
      <name val="Times New Roman"/>
      <family val="1"/>
    </font>
    <font>
      <sz val="10"/>
      <color indexed="8"/>
      <name val="Courier New"/>
      <family val="3"/>
    </font>
    <font>
      <sz val="12"/>
      <color indexed="12"/>
      <name val="Times New Roman"/>
      <family val="1"/>
    </font>
    <font>
      <i/>
      <sz val="12"/>
      <color indexed="10"/>
      <name val="Times New Roman"/>
      <family val="1"/>
    </font>
    <font>
      <sz val="8"/>
      <name val="Calibri"/>
      <family val="2"/>
    </font>
    <font>
      <b/>
      <sz val="12"/>
      <color indexed="8"/>
      <name val="Times New Roman"/>
      <family val="1"/>
    </font>
    <font>
      <i/>
      <sz val="11"/>
      <color indexed="8"/>
      <name val="Times New Roman"/>
      <family val="1"/>
    </font>
    <font>
      <sz val="11"/>
      <color indexed="8"/>
      <name val="Times New Roman"/>
      <family val="1"/>
    </font>
    <font>
      <b/>
      <u val="single"/>
      <sz val="12"/>
      <color indexed="8"/>
      <name val="Times New Roman"/>
      <family val="1"/>
    </font>
    <font>
      <b/>
      <sz val="14"/>
      <color indexed="8"/>
      <name val="Times New Roman"/>
      <family val="1"/>
    </font>
    <font>
      <b/>
      <sz val="14"/>
      <color indexed="8"/>
      <name val="Calibri"/>
      <family val="2"/>
    </font>
    <font>
      <b/>
      <sz val="11"/>
      <color indexed="8"/>
      <name val="Times New Roman"/>
      <family val="1"/>
    </font>
    <font>
      <u val="single"/>
      <sz val="10"/>
      <color indexed="8"/>
      <name val="Courier New"/>
      <family val="3"/>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top/>
      <bottom/>
    </border>
    <border>
      <left style="thin"/>
      <right style="thin"/>
      <top style="thin"/>
      <bottom style="thin"/>
    </border>
    <border>
      <left style="thin"/>
      <right/>
      <top style="thin"/>
      <bottom style="thin"/>
    </border>
    <border>
      <left style="thin"/>
      <right style="thin"/>
      <top/>
      <bottom style="thin"/>
    </border>
    <border>
      <left style="medium"/>
      <right style="medium"/>
      <top/>
      <bottom/>
    </border>
    <border>
      <left/>
      <right style="medium"/>
      <top/>
      <bottom>
        <color indexed="63"/>
      </bottom>
    </border>
    <border>
      <left style="thin"/>
      <right style="medium"/>
      <top style="thin"/>
      <bottom style="thin"/>
    </border>
    <border>
      <left/>
      <right/>
      <top/>
      <bottom style="thin"/>
    </border>
    <border>
      <left style="thin"/>
      <right style="thin"/>
      <top style="thin"/>
      <bottom/>
    </border>
    <border>
      <left style="thin"/>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medium"/>
      <bottom/>
    </border>
    <border>
      <left style="thin"/>
      <right style="thin"/>
      <top/>
      <bottom style="double"/>
    </border>
    <border>
      <left style="thin"/>
      <right style="thin"/>
      <top style="double"/>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106">
    <xf numFmtId="0" fontId="0" fillId="0" borderId="0" xfId="0" applyAlignment="1">
      <alignment/>
    </xf>
    <xf numFmtId="0" fontId="2" fillId="0" borderId="0" xfId="0" applyFont="1" applyAlignment="1">
      <alignment horizontal="justify"/>
    </xf>
    <xf numFmtId="0" fontId="1" fillId="0" borderId="0" xfId="0" applyFont="1" applyAlignment="1">
      <alignment horizontal="justify"/>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3" xfId="0" applyFont="1" applyBorder="1" applyAlignment="1">
      <alignment vertical="top" wrapText="1"/>
    </xf>
    <xf numFmtId="0" fontId="1" fillId="0" borderId="10" xfId="0" applyFont="1" applyBorder="1" applyAlignment="1">
      <alignment vertical="top" wrapText="1"/>
    </xf>
    <xf numFmtId="49" fontId="1" fillId="0" borderId="0" xfId="0" applyNumberFormat="1" applyFont="1" applyAlignment="1">
      <alignment horizontal="justify"/>
    </xf>
    <xf numFmtId="49" fontId="1" fillId="0" borderId="10"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0" fillId="0" borderId="0" xfId="0" applyNumberFormat="1" applyAlignment="1">
      <alignment/>
    </xf>
    <xf numFmtId="4" fontId="1" fillId="0" borderId="13" xfId="0" applyNumberFormat="1" applyFont="1" applyBorder="1" applyAlignment="1">
      <alignment vertical="top" wrapText="1"/>
    </xf>
    <xf numFmtId="2" fontId="1" fillId="0" borderId="13" xfId="0" applyNumberFormat="1" applyFont="1" applyBorder="1" applyAlignment="1">
      <alignment vertical="top" wrapText="1"/>
    </xf>
    <xf numFmtId="0" fontId="1" fillId="0" borderId="14" xfId="0" applyFont="1" applyBorder="1" applyAlignment="1">
      <alignment vertical="top" wrapText="1"/>
    </xf>
    <xf numFmtId="0" fontId="1" fillId="0" borderId="14" xfId="0" applyFont="1" applyBorder="1" applyAlignment="1">
      <alignment horizontal="center" vertical="top" wrapText="1"/>
    </xf>
    <xf numFmtId="4" fontId="1" fillId="0" borderId="14" xfId="0" applyNumberFormat="1" applyFont="1" applyBorder="1" applyAlignment="1">
      <alignment vertical="top" wrapText="1"/>
    </xf>
    <xf numFmtId="0" fontId="1" fillId="0" borderId="15" xfId="0" applyFont="1" applyBorder="1" applyAlignment="1">
      <alignment vertical="top" wrapText="1"/>
    </xf>
    <xf numFmtId="0" fontId="1" fillId="0" borderId="15" xfId="0" applyFont="1" applyBorder="1" applyAlignment="1">
      <alignment horizontal="center" vertical="top" wrapText="1"/>
    </xf>
    <xf numFmtId="4" fontId="6" fillId="0" borderId="15" xfId="0" applyNumberFormat="1" applyFont="1" applyBorder="1" applyAlignment="1">
      <alignment vertical="top" wrapText="1"/>
    </xf>
    <xf numFmtId="0" fontId="6" fillId="0" borderId="15" xfId="0" applyFont="1" applyBorder="1" applyAlignment="1">
      <alignment horizontal="center" vertical="top" wrapText="1"/>
    </xf>
    <xf numFmtId="0" fontId="6" fillId="0" borderId="15" xfId="0" applyFont="1" applyBorder="1" applyAlignment="1">
      <alignment vertical="top" wrapText="1"/>
    </xf>
    <xf numFmtId="164" fontId="6" fillId="0" borderId="15" xfId="0" applyNumberFormat="1" applyFont="1" applyBorder="1" applyAlignment="1">
      <alignment vertical="top" wrapText="1"/>
    </xf>
    <xf numFmtId="0" fontId="10" fillId="0" borderId="15" xfId="0" applyFont="1" applyBorder="1" applyAlignment="1">
      <alignment horizontal="center" vertical="top" wrapText="1"/>
    </xf>
    <xf numFmtId="0" fontId="1" fillId="0" borderId="15" xfId="0" applyFont="1" applyBorder="1" applyAlignment="1">
      <alignment horizontal="center" vertical="top" wrapText="1"/>
    </xf>
    <xf numFmtId="0" fontId="1" fillId="24" borderId="15" xfId="0" applyFont="1" applyFill="1" applyBorder="1" applyAlignment="1">
      <alignment vertical="center" wrapText="1"/>
    </xf>
    <xf numFmtId="0" fontId="1" fillId="0" borderId="15" xfId="0" applyFont="1" applyBorder="1" applyAlignment="1">
      <alignment vertical="top" wrapText="1"/>
    </xf>
    <xf numFmtId="0" fontId="0" fillId="0" borderId="15" xfId="0" applyBorder="1" applyAlignment="1">
      <alignment wrapText="1"/>
    </xf>
    <xf numFmtId="0" fontId="1" fillId="24" borderId="15" xfId="0" applyFont="1" applyFill="1" applyBorder="1" applyAlignment="1">
      <alignment horizontal="center" vertical="center" wrapText="1"/>
    </xf>
    <xf numFmtId="0" fontId="7" fillId="24" borderId="15" xfId="0" applyFont="1" applyFill="1" applyBorder="1" applyAlignment="1">
      <alignment vertical="center" wrapText="1"/>
    </xf>
    <xf numFmtId="0" fontId="11" fillId="24" borderId="15" xfId="0" applyFont="1" applyFill="1" applyBorder="1" applyAlignment="1">
      <alignment/>
    </xf>
    <xf numFmtId="0" fontId="11" fillId="0" borderId="15" xfId="0" applyFont="1" applyBorder="1" applyAlignment="1">
      <alignment/>
    </xf>
    <xf numFmtId="0" fontId="11" fillId="0" borderId="0" xfId="0" applyFont="1" applyAlignment="1">
      <alignment/>
    </xf>
    <xf numFmtId="49" fontId="1" fillId="0" borderId="15"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Alignment="1">
      <alignment/>
    </xf>
    <xf numFmtId="49" fontId="1" fillId="0" borderId="17"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1" fillId="24" borderId="16" xfId="0" applyFont="1" applyFill="1" applyBorder="1" applyAlignment="1">
      <alignment horizontal="center" vertical="center" wrapText="1"/>
    </xf>
    <xf numFmtId="0" fontId="8" fillId="24" borderId="15" xfId="0" applyFont="1" applyFill="1" applyBorder="1" applyAlignment="1">
      <alignment horizontal="center"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quotePrefix="1">
      <alignment horizontal="left" vertical="center" wrapText="1"/>
    </xf>
    <xf numFmtId="0" fontId="1" fillId="0" borderId="15" xfId="0" applyFont="1" applyBorder="1" applyAlignment="1">
      <alignment horizontal="left" vertical="center" wrapText="1"/>
    </xf>
    <xf numFmtId="4" fontId="8" fillId="0" borderId="0" xfId="0" applyNumberFormat="1" applyFont="1" applyAlignment="1">
      <alignment/>
    </xf>
    <xf numFmtId="4" fontId="8" fillId="0" borderId="15" xfId="0" applyNumberFormat="1" applyFont="1" applyBorder="1" applyAlignment="1">
      <alignment horizontal="center" vertical="center" wrapText="1"/>
    </xf>
    <xf numFmtId="4" fontId="8" fillId="0" borderId="15" xfId="0" applyNumberFormat="1" applyFont="1" applyBorder="1" applyAlignment="1">
      <alignment horizontal="center" vertical="center"/>
    </xf>
    <xf numFmtId="4" fontId="12" fillId="0" borderId="15" xfId="0" applyNumberFormat="1" applyFont="1" applyBorder="1" applyAlignment="1">
      <alignment horizontal="center" vertical="center"/>
    </xf>
    <xf numFmtId="2" fontId="1" fillId="0" borderId="13" xfId="0" applyNumberFormat="1" applyFont="1" applyBorder="1" applyAlignment="1">
      <alignment horizontal="center" vertical="top" wrapText="1"/>
    </xf>
    <xf numFmtId="2" fontId="1" fillId="0" borderId="12" xfId="0" applyNumberFormat="1" applyFont="1" applyBorder="1" applyAlignment="1">
      <alignment vertical="top" wrapText="1"/>
    </xf>
    <xf numFmtId="0" fontId="1" fillId="24" borderId="13" xfId="0" applyFont="1" applyFill="1" applyBorder="1" applyAlignment="1">
      <alignment horizontal="center" vertical="top" wrapText="1"/>
    </xf>
    <xf numFmtId="49" fontId="1" fillId="0" borderId="13" xfId="0" applyNumberFormat="1" applyFont="1" applyBorder="1" applyAlignment="1">
      <alignment vertical="top" wrapText="1"/>
    </xf>
    <xf numFmtId="0" fontId="8" fillId="0" borderId="0" xfId="0" applyFont="1" applyAlignment="1">
      <alignment/>
    </xf>
    <xf numFmtId="0" fontId="1" fillId="0" borderId="18" xfId="0" applyFont="1" applyBorder="1" applyAlignment="1">
      <alignment horizontal="center" vertical="top" wrapText="1"/>
    </xf>
    <xf numFmtId="2" fontId="1" fillId="0" borderId="15" xfId="0" applyNumberFormat="1" applyFont="1" applyBorder="1" applyAlignment="1">
      <alignment horizontal="center" vertical="top" wrapText="1"/>
    </xf>
    <xf numFmtId="0" fontId="1" fillId="0" borderId="16" xfId="0" applyFont="1" applyBorder="1" applyAlignment="1">
      <alignment vertical="top" wrapText="1"/>
    </xf>
    <xf numFmtId="0" fontId="0" fillId="0" borderId="0" xfId="0" applyBorder="1" applyAlignment="1">
      <alignment/>
    </xf>
    <xf numFmtId="2" fontId="1" fillId="0" borderId="19" xfId="0" applyNumberFormat="1" applyFont="1" applyBorder="1" applyAlignment="1">
      <alignment horizontal="center" vertical="top" wrapText="1"/>
    </xf>
    <xf numFmtId="2" fontId="1" fillId="0" borderId="20" xfId="0" applyNumberFormat="1" applyFont="1" applyBorder="1" applyAlignment="1">
      <alignment horizontal="center" vertical="top" wrapText="1"/>
    </xf>
    <xf numFmtId="2" fontId="1" fillId="0" borderId="19" xfId="0" applyNumberFormat="1" applyFont="1" applyBorder="1" applyAlignment="1">
      <alignment vertical="top" wrapText="1"/>
    </xf>
    <xf numFmtId="2" fontId="1" fillId="0" borderId="20" xfId="0" applyNumberFormat="1" applyFont="1" applyBorder="1" applyAlignment="1">
      <alignment vertical="top" wrapText="1"/>
    </xf>
    <xf numFmtId="0" fontId="1"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13" fillId="0" borderId="0" xfId="0" applyFont="1" applyAlignment="1">
      <alignment horizontal="center"/>
    </xf>
    <xf numFmtId="0" fontId="2" fillId="0" borderId="0" xfId="0" applyFont="1" applyAlignment="1">
      <alignment horizontal="left" vertical="center" wrapText="1"/>
    </xf>
    <xf numFmtId="0" fontId="1" fillId="0" borderId="0" xfId="0" applyFont="1" applyAlignment="1">
      <alignment horizontal="center"/>
    </xf>
    <xf numFmtId="0" fontId="2" fillId="0" borderId="0" xfId="0" applyFont="1" applyAlignment="1">
      <alignment/>
    </xf>
    <xf numFmtId="0" fontId="2" fillId="0" borderId="21" xfId="0" applyFont="1" applyBorder="1" applyAlignment="1">
      <alignment horizontal="right"/>
    </xf>
    <xf numFmtId="0" fontId="6" fillId="0" borderId="21" xfId="0" applyFont="1" applyBorder="1" applyAlignment="1">
      <alignment horizontal="center" wrapText="1"/>
    </xf>
    <xf numFmtId="0" fontId="6" fillId="0" borderId="0" xfId="0" applyFont="1" applyAlignment="1">
      <alignment horizontal="center"/>
    </xf>
    <xf numFmtId="0" fontId="1" fillId="20" borderId="0" xfId="0" applyFont="1" applyFill="1" applyBorder="1" applyAlignment="1">
      <alignment horizontal="center" vertical="center" wrapText="1"/>
    </xf>
    <xf numFmtId="0" fontId="1" fillId="24" borderId="22" xfId="0" applyFont="1" applyFill="1" applyBorder="1" applyAlignment="1">
      <alignment horizontal="left" vertical="center" wrapText="1"/>
    </xf>
    <xf numFmtId="0" fontId="1" fillId="24" borderId="23" xfId="0" applyFont="1" applyFill="1" applyBorder="1" applyAlignment="1">
      <alignment horizontal="left" vertical="center" wrapText="1"/>
    </xf>
    <xf numFmtId="0" fontId="1" fillId="24" borderId="17"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0" borderId="15" xfId="0" applyFont="1" applyBorder="1" applyAlignment="1">
      <alignment horizontal="center" vertical="top" wrapText="1"/>
    </xf>
    <xf numFmtId="0" fontId="1" fillId="0" borderId="24"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2" fontId="1" fillId="0" borderId="27" xfId="0" applyNumberFormat="1" applyFont="1" applyBorder="1" applyAlignment="1">
      <alignment horizontal="center" vertical="top" wrapText="1"/>
    </xf>
    <xf numFmtId="2" fontId="1" fillId="0" borderId="28" xfId="0" applyNumberFormat="1" applyFont="1" applyBorder="1" applyAlignment="1">
      <alignment horizontal="center" vertical="top" wrapText="1"/>
    </xf>
    <xf numFmtId="49" fontId="1" fillId="24" borderId="15" xfId="0" applyNumberFormat="1" applyFont="1" applyFill="1" applyBorder="1" applyAlignment="1">
      <alignment horizontal="center" vertical="center" wrapText="1"/>
    </xf>
    <xf numFmtId="49" fontId="1" fillId="24" borderId="15" xfId="0" applyNumberFormat="1" applyFont="1" applyFill="1" applyBorder="1" applyAlignment="1">
      <alignment horizontal="left" vertical="center" wrapText="1"/>
    </xf>
    <xf numFmtId="2" fontId="1" fillId="0" borderId="24" xfId="0" applyNumberFormat="1" applyFont="1" applyBorder="1" applyAlignment="1">
      <alignment horizontal="center" vertical="top" wrapText="1"/>
    </xf>
    <xf numFmtId="2" fontId="1" fillId="0" borderId="25" xfId="0" applyNumberFormat="1" applyFont="1" applyBorder="1" applyAlignment="1">
      <alignment horizontal="center" vertical="top" wrapText="1"/>
    </xf>
    <xf numFmtId="2" fontId="1" fillId="0" borderId="26" xfId="0" applyNumberFormat="1" applyFont="1" applyBorder="1" applyAlignment="1">
      <alignment horizontal="center" vertical="top" wrapText="1"/>
    </xf>
    <xf numFmtId="2" fontId="1" fillId="0" borderId="27" xfId="0" applyNumberFormat="1" applyFont="1" applyBorder="1" applyAlignment="1">
      <alignment horizontal="right" vertical="top" wrapText="1"/>
    </xf>
    <xf numFmtId="2" fontId="1" fillId="0" borderId="28" xfId="0" applyNumberFormat="1" applyFont="1" applyBorder="1" applyAlignment="1">
      <alignment horizontal="right" vertical="top" wrapText="1"/>
    </xf>
    <xf numFmtId="0" fontId="1" fillId="20" borderId="15" xfId="0" applyFont="1" applyFill="1" applyBorder="1" applyAlignment="1">
      <alignment horizontal="center" vertical="center"/>
    </xf>
    <xf numFmtId="2" fontId="1" fillId="0" borderId="29" xfId="0" applyNumberFormat="1" applyFont="1" applyBorder="1" applyAlignment="1">
      <alignment horizontal="center" vertical="top" wrapText="1"/>
    </xf>
    <xf numFmtId="2" fontId="1" fillId="0" borderId="30" xfId="0" applyNumberFormat="1" applyFont="1" applyBorder="1" applyAlignment="1">
      <alignment horizontal="center" vertical="top" wrapText="1"/>
    </xf>
    <xf numFmtId="2" fontId="1" fillId="0" borderId="31" xfId="0" applyNumberFormat="1" applyFont="1" applyBorder="1" applyAlignment="1">
      <alignment horizontal="center" vertical="top" wrapText="1"/>
    </xf>
    <xf numFmtId="49" fontId="1" fillId="0" borderId="22" xfId="0" applyNumberFormat="1" applyFont="1" applyBorder="1" applyAlignment="1">
      <alignment horizontal="left" vertical="center" wrapText="1"/>
    </xf>
    <xf numFmtId="49" fontId="1" fillId="0" borderId="23" xfId="0" applyNumberFormat="1" applyFont="1" applyBorder="1" applyAlignment="1">
      <alignment horizontal="left" vertical="center" wrapText="1"/>
    </xf>
    <xf numFmtId="49" fontId="1" fillId="0" borderId="17" xfId="0" applyNumberFormat="1" applyFont="1" applyBorder="1" applyAlignment="1">
      <alignment horizontal="left" vertical="center" wrapText="1"/>
    </xf>
    <xf numFmtId="49" fontId="1" fillId="0" borderId="32" xfId="0" applyNumberFormat="1" applyFont="1" applyBorder="1" applyAlignment="1">
      <alignment horizontal="left" vertical="center" wrapText="1"/>
    </xf>
    <xf numFmtId="49" fontId="1" fillId="0" borderId="33" xfId="0" applyNumberFormat="1" applyFont="1" applyBorder="1" applyAlignment="1">
      <alignment horizontal="left" vertical="center" wrapText="1"/>
    </xf>
    <xf numFmtId="49" fontId="1" fillId="0" borderId="34" xfId="0" applyNumberFormat="1" applyFont="1" applyBorder="1" applyAlignment="1">
      <alignment horizontal="left" vertical="center" wrapText="1"/>
    </xf>
    <xf numFmtId="1" fontId="1" fillId="0" borderId="22" xfId="0" applyNumberFormat="1" applyFont="1" applyBorder="1" applyAlignment="1">
      <alignment horizontal="left" vertical="center" wrapText="1"/>
    </xf>
    <xf numFmtId="1" fontId="1" fillId="0" borderId="23" xfId="0" applyNumberFormat="1" applyFont="1" applyBorder="1" applyAlignment="1">
      <alignment horizontal="left" vertical="center" wrapText="1"/>
    </xf>
    <xf numFmtId="1" fontId="1" fillId="0" borderId="17" xfId="0" applyNumberFormat="1"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4</xdr:row>
      <xdr:rowOff>1485900</xdr:rowOff>
    </xdr:from>
    <xdr:to>
      <xdr:col>9</xdr:col>
      <xdr:colOff>1209675</xdr:colOff>
      <xdr:row>4</xdr:row>
      <xdr:rowOff>1647825</xdr:rowOff>
    </xdr:to>
    <xdr:pic>
      <xdr:nvPicPr>
        <xdr:cNvPr id="1" name="Рисунок 1"/>
        <xdr:cNvPicPr preferRelativeResize="1">
          <a:picLocks noChangeAspect="1"/>
        </xdr:cNvPicPr>
      </xdr:nvPicPr>
      <xdr:blipFill>
        <a:blip r:embed="rId1"/>
        <a:stretch>
          <a:fillRect/>
        </a:stretch>
      </xdr:blipFill>
      <xdr:spPr>
        <a:xfrm>
          <a:off x="14058900" y="2286000"/>
          <a:ext cx="11239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1"/>
  <sheetViews>
    <sheetView zoomScalePageLayoutView="0" workbookViewId="0" topLeftCell="A31">
      <selection activeCell="A40" sqref="A40:M40"/>
    </sheetView>
  </sheetViews>
  <sheetFormatPr defaultColWidth="9.140625" defaultRowHeight="15"/>
  <cols>
    <col min="1" max="1" width="7.7109375" style="0" customWidth="1"/>
    <col min="8" max="8" width="14.7109375" style="0" customWidth="1"/>
    <col min="9" max="9" width="17.421875" style="0" customWidth="1"/>
  </cols>
  <sheetData>
    <row r="1" spans="9:13" ht="15" customHeight="1">
      <c r="I1" s="65" t="s">
        <v>0</v>
      </c>
      <c r="J1" s="65"/>
      <c r="K1" s="65"/>
      <c r="L1" s="65"/>
      <c r="M1" s="65"/>
    </row>
    <row r="2" spans="9:13" ht="15" customHeight="1">
      <c r="I2" s="65" t="s">
        <v>1</v>
      </c>
      <c r="J2" s="65"/>
      <c r="K2" s="65"/>
      <c r="L2" s="65"/>
      <c r="M2" s="65"/>
    </row>
    <row r="3" spans="9:13" ht="15" customHeight="1">
      <c r="I3" s="65" t="s">
        <v>2</v>
      </c>
      <c r="J3" s="65"/>
      <c r="K3" s="65"/>
      <c r="L3" s="65"/>
      <c r="M3" s="65"/>
    </row>
    <row r="4" spans="9:13" ht="15" customHeight="1">
      <c r="I4" s="65" t="s">
        <v>3</v>
      </c>
      <c r="J4" s="65"/>
      <c r="K4" s="65"/>
      <c r="L4" s="65"/>
      <c r="M4" s="65"/>
    </row>
    <row r="5" spans="9:13" ht="15" customHeight="1">
      <c r="I5" s="65" t="s">
        <v>4</v>
      </c>
      <c r="J5" s="65"/>
      <c r="K5" s="65"/>
      <c r="L5" s="65"/>
      <c r="M5" s="65"/>
    </row>
    <row r="6" spans="9:13" ht="15" customHeight="1">
      <c r="I6" s="65" t="s">
        <v>5</v>
      </c>
      <c r="J6" s="65"/>
      <c r="K6" s="65"/>
      <c r="L6" s="65"/>
      <c r="M6" s="65"/>
    </row>
    <row r="7" spans="9:13" ht="15" customHeight="1">
      <c r="I7" s="65" t="s">
        <v>6</v>
      </c>
      <c r="J7" s="65"/>
      <c r="K7" s="65"/>
      <c r="L7" s="65"/>
      <c r="M7" s="65"/>
    </row>
    <row r="9" spans="7:9" ht="15">
      <c r="G9" s="66" t="s">
        <v>7</v>
      </c>
      <c r="H9" s="66"/>
      <c r="I9" s="66"/>
    </row>
    <row r="10" ht="15">
      <c r="H10" s="1"/>
    </row>
    <row r="11" spans="7:9" ht="26.25" customHeight="1">
      <c r="G11" s="66" t="s">
        <v>161</v>
      </c>
      <c r="H11" s="66"/>
      <c r="I11" s="66"/>
    </row>
    <row r="12" spans="7:9" ht="35.25" customHeight="1">
      <c r="G12" s="69" t="s">
        <v>11</v>
      </c>
      <c r="H12" s="69"/>
      <c r="I12" s="69"/>
    </row>
    <row r="13" spans="7:9" ht="15">
      <c r="G13" s="67" t="s">
        <v>12</v>
      </c>
      <c r="H13" s="67"/>
      <c r="I13" s="67"/>
    </row>
    <row r="14" spans="7:9" ht="15">
      <c r="G14" s="67" t="s">
        <v>13</v>
      </c>
      <c r="H14" s="67"/>
      <c r="I14" s="67"/>
    </row>
    <row r="15" spans="7:9" ht="36.75" customHeight="1">
      <c r="G15" s="66"/>
      <c r="H15" s="66"/>
      <c r="I15" s="66"/>
    </row>
    <row r="16" spans="7:9" ht="15">
      <c r="G16" s="66" t="s">
        <v>15</v>
      </c>
      <c r="H16" s="66"/>
      <c r="I16" s="66"/>
    </row>
    <row r="17" ht="15">
      <c r="H17" s="1"/>
    </row>
    <row r="18" spans="7:9" ht="15">
      <c r="G18" s="68" t="s">
        <v>162</v>
      </c>
      <c r="H18" s="66"/>
      <c r="I18" s="66"/>
    </row>
    <row r="19" ht="29.25" customHeight="1">
      <c r="H19" s="1"/>
    </row>
    <row r="20" spans="7:9" ht="15">
      <c r="G20" s="66" t="s">
        <v>17</v>
      </c>
      <c r="H20" s="66"/>
      <c r="I20" s="66"/>
    </row>
    <row r="21" ht="15">
      <c r="H21" s="1"/>
    </row>
    <row r="22" spans="7:9" ht="26.25" customHeight="1">
      <c r="G22" s="66" t="s">
        <v>14</v>
      </c>
      <c r="H22" s="66"/>
      <c r="I22" s="66"/>
    </row>
    <row r="23" spans="7:9" ht="15">
      <c r="G23" s="71" t="s">
        <v>11</v>
      </c>
      <c r="H23" s="71"/>
      <c r="I23" s="71"/>
    </row>
    <row r="24" spans="7:9" ht="15">
      <c r="G24" s="71" t="s">
        <v>18</v>
      </c>
      <c r="H24" s="71"/>
      <c r="I24" s="71"/>
    </row>
    <row r="25" spans="7:9" ht="15">
      <c r="G25" s="71" t="s">
        <v>19</v>
      </c>
      <c r="H25" s="71"/>
      <c r="I25" s="71"/>
    </row>
    <row r="26" spans="7:9" ht="15">
      <c r="G26" s="71" t="s">
        <v>20</v>
      </c>
      <c r="H26" s="71"/>
      <c r="I26" s="71"/>
    </row>
    <row r="27" spans="7:9" ht="15">
      <c r="G27" s="71" t="s">
        <v>21</v>
      </c>
      <c r="H27" s="71"/>
      <c r="I27" s="71"/>
    </row>
    <row r="28" spans="7:9" ht="15">
      <c r="G28" s="71" t="s">
        <v>12</v>
      </c>
      <c r="H28" s="71"/>
      <c r="I28" s="71"/>
    </row>
    <row r="29" spans="7:9" ht="15">
      <c r="G29" s="71" t="s">
        <v>13</v>
      </c>
      <c r="H29" s="71"/>
      <c r="I29" s="71"/>
    </row>
    <row r="30" spans="7:9" ht="33" customHeight="1">
      <c r="G30" s="72" t="s">
        <v>22</v>
      </c>
      <c r="H30" s="72"/>
      <c r="I30" s="72"/>
    </row>
    <row r="31" spans="7:9" ht="15">
      <c r="G31" s="67" t="s">
        <v>15</v>
      </c>
      <c r="H31" s="67"/>
      <c r="I31" s="67"/>
    </row>
    <row r="32" ht="15">
      <c r="H32" s="1"/>
    </row>
    <row r="33" spans="7:9" ht="15">
      <c r="G33" s="66" t="s">
        <v>16</v>
      </c>
      <c r="H33" s="66"/>
      <c r="I33" s="66"/>
    </row>
    <row r="36" spans="1:13" ht="19.5" customHeight="1">
      <c r="A36" s="70" t="s">
        <v>8</v>
      </c>
      <c r="B36" s="70"/>
      <c r="C36" s="70"/>
      <c r="D36" s="70"/>
      <c r="E36" s="70"/>
      <c r="F36" s="70"/>
      <c r="G36" s="70"/>
      <c r="H36" s="70"/>
      <c r="I36" s="70"/>
      <c r="J36" s="70"/>
      <c r="K36" s="70"/>
      <c r="L36" s="70"/>
      <c r="M36" s="70"/>
    </row>
    <row r="37" spans="1:13" ht="36.75" customHeight="1">
      <c r="A37" s="73" t="s">
        <v>144</v>
      </c>
      <c r="B37" s="73"/>
      <c r="C37" s="73"/>
      <c r="D37" s="73"/>
      <c r="E37" s="73"/>
      <c r="F37" s="73"/>
      <c r="G37" s="73"/>
      <c r="H37" s="73"/>
      <c r="I37" s="73"/>
      <c r="J37" s="73"/>
      <c r="K37" s="73"/>
      <c r="L37" s="73"/>
      <c r="M37" s="73"/>
    </row>
    <row r="38" spans="1:13" ht="15.75">
      <c r="A38" s="70" t="s">
        <v>9</v>
      </c>
      <c r="B38" s="70"/>
      <c r="C38" s="70"/>
      <c r="D38" s="70"/>
      <c r="E38" s="70"/>
      <c r="F38" s="70"/>
      <c r="G38" s="70"/>
      <c r="H38" s="70"/>
      <c r="I38" s="70"/>
      <c r="J38" s="70"/>
      <c r="K38" s="70"/>
      <c r="L38" s="70"/>
      <c r="M38" s="70"/>
    </row>
    <row r="39" ht="15.75">
      <c r="A39" s="2"/>
    </row>
    <row r="40" spans="1:13" ht="15.75">
      <c r="A40" s="74" t="s">
        <v>163</v>
      </c>
      <c r="B40" s="74"/>
      <c r="C40" s="74"/>
      <c r="D40" s="74"/>
      <c r="E40" s="74"/>
      <c r="F40" s="74"/>
      <c r="G40" s="74"/>
      <c r="H40" s="74"/>
      <c r="I40" s="74"/>
      <c r="J40" s="74"/>
      <c r="K40" s="74"/>
      <c r="L40" s="74"/>
      <c r="M40" s="74"/>
    </row>
    <row r="41" spans="1:13" ht="15.75">
      <c r="A41" s="70" t="s">
        <v>10</v>
      </c>
      <c r="B41" s="70"/>
      <c r="C41" s="70"/>
      <c r="D41" s="70"/>
      <c r="E41" s="70"/>
      <c r="F41" s="70"/>
      <c r="G41" s="70"/>
      <c r="H41" s="70"/>
      <c r="I41" s="70"/>
      <c r="J41" s="70"/>
      <c r="K41" s="70"/>
      <c r="L41" s="70"/>
      <c r="M41" s="70"/>
    </row>
  </sheetData>
  <sheetProtection/>
  <mergeCells count="32">
    <mergeCell ref="G22:I22"/>
    <mergeCell ref="G23:I23"/>
    <mergeCell ref="G27:I27"/>
    <mergeCell ref="G25:I25"/>
    <mergeCell ref="G26:I26"/>
    <mergeCell ref="G24:I24"/>
    <mergeCell ref="A41:M41"/>
    <mergeCell ref="G28:I28"/>
    <mergeCell ref="G29:I29"/>
    <mergeCell ref="G30:I30"/>
    <mergeCell ref="G31:I31"/>
    <mergeCell ref="A37:M37"/>
    <mergeCell ref="A38:M38"/>
    <mergeCell ref="A40:M40"/>
    <mergeCell ref="G33:I33"/>
    <mergeCell ref="A36:M36"/>
    <mergeCell ref="I5:M5"/>
    <mergeCell ref="G9:I9"/>
    <mergeCell ref="G11:I11"/>
    <mergeCell ref="G15:I15"/>
    <mergeCell ref="G12:I12"/>
    <mergeCell ref="G14:I14"/>
    <mergeCell ref="G20:I20"/>
    <mergeCell ref="G13:I13"/>
    <mergeCell ref="I7:M7"/>
    <mergeCell ref="I6:M6"/>
    <mergeCell ref="G16:I16"/>
    <mergeCell ref="G18:I18"/>
    <mergeCell ref="I1:M1"/>
    <mergeCell ref="I2:M2"/>
    <mergeCell ref="I3:M3"/>
    <mergeCell ref="I4:M4"/>
  </mergeCells>
  <printOptions/>
  <pageMargins left="0.7" right="0.7" top="0.75" bottom="0.75" header="0.3" footer="0.3"/>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G16"/>
  <sheetViews>
    <sheetView tabSelected="1" zoomScalePageLayoutView="0" workbookViewId="0" topLeftCell="B1">
      <selection activeCell="C7" sqref="C7"/>
    </sheetView>
  </sheetViews>
  <sheetFormatPr defaultColWidth="9.140625" defaultRowHeight="15"/>
  <cols>
    <col min="1" max="1" width="43.00390625" style="0" customWidth="1"/>
    <col min="2" max="2" width="33.57421875" style="0" customWidth="1"/>
    <col min="3" max="3" width="36.421875" style="0" customWidth="1"/>
    <col min="4" max="4" width="29.421875" style="0" customWidth="1"/>
    <col min="5" max="5" width="36.7109375" style="0" customWidth="1"/>
    <col min="6" max="6" width="18.7109375" style="0" customWidth="1"/>
    <col min="7" max="7" width="28.00390625" style="0" customWidth="1"/>
  </cols>
  <sheetData>
    <row r="1" spans="1:7" ht="15.75">
      <c r="A1" s="70" t="s">
        <v>23</v>
      </c>
      <c r="B1" s="70"/>
      <c r="C1" s="70"/>
      <c r="D1" s="70"/>
      <c r="E1" s="70"/>
      <c r="F1" s="70"/>
      <c r="G1" s="70"/>
    </row>
    <row r="2" spans="1:7" ht="15.75">
      <c r="A2" s="70" t="s">
        <v>24</v>
      </c>
      <c r="B2" s="70"/>
      <c r="C2" s="70"/>
      <c r="D2" s="70"/>
      <c r="E2" s="70"/>
      <c r="F2" s="70"/>
      <c r="G2" s="70"/>
    </row>
    <row r="3" ht="16.5" thickBot="1">
      <c r="A3" s="2"/>
    </row>
    <row r="4" spans="1:7" ht="237" thickBot="1">
      <c r="A4" s="3" t="s">
        <v>31</v>
      </c>
      <c r="B4" s="4" t="s">
        <v>26</v>
      </c>
      <c r="C4" s="4" t="s">
        <v>27</v>
      </c>
      <c r="D4" s="4" t="s">
        <v>60</v>
      </c>
      <c r="E4" s="4" t="s">
        <v>28</v>
      </c>
      <c r="F4" s="4" t="s">
        <v>30</v>
      </c>
      <c r="G4" s="4" t="s">
        <v>29</v>
      </c>
    </row>
    <row r="5" spans="1:7" ht="16.5" thickBot="1">
      <c r="A5" s="5">
        <v>1</v>
      </c>
      <c r="B5" s="6">
        <v>2</v>
      </c>
      <c r="C5" s="6">
        <v>3</v>
      </c>
      <c r="D5" s="6">
        <v>4</v>
      </c>
      <c r="E5" s="6">
        <v>5</v>
      </c>
      <c r="F5" s="6">
        <v>6</v>
      </c>
      <c r="G5" s="6">
        <v>7</v>
      </c>
    </row>
    <row r="6" spans="1:7" ht="18.75">
      <c r="A6" s="24" t="s">
        <v>94</v>
      </c>
      <c r="B6" s="25"/>
      <c r="C6" s="25"/>
      <c r="D6" s="25"/>
      <c r="E6" s="25"/>
      <c r="F6" s="25"/>
      <c r="G6" s="25"/>
    </row>
    <row r="7" spans="1:7" ht="105.75" customHeight="1">
      <c r="A7" s="26" t="s">
        <v>145</v>
      </c>
      <c r="B7" s="49">
        <v>7285139.74</v>
      </c>
      <c r="C7" s="49">
        <v>0</v>
      </c>
      <c r="D7" s="50"/>
      <c r="E7" s="49">
        <v>2824712.32</v>
      </c>
      <c r="F7" s="51">
        <f aca="true" t="shared" si="0" ref="F7:F14">E7/(B7+C7+D7)</f>
        <v>0.38773618912078683</v>
      </c>
      <c r="G7" s="27"/>
    </row>
    <row r="8" spans="1:7" ht="205.5" customHeight="1">
      <c r="A8" s="26" t="s">
        <v>68</v>
      </c>
      <c r="B8" s="50">
        <v>3171920</v>
      </c>
      <c r="C8" s="50"/>
      <c r="D8" s="50"/>
      <c r="E8" s="50">
        <v>1766630.09</v>
      </c>
      <c r="F8" s="51">
        <f t="shared" si="0"/>
        <v>0.5569592202829832</v>
      </c>
      <c r="G8" s="28"/>
    </row>
    <row r="9" spans="1:7" ht="94.5">
      <c r="A9" s="26" t="s">
        <v>146</v>
      </c>
      <c r="B9" s="50">
        <v>24166914.25</v>
      </c>
      <c r="C9" s="50"/>
      <c r="D9" s="50"/>
      <c r="E9" s="50">
        <v>8748731.9</v>
      </c>
      <c r="F9" s="51">
        <f t="shared" si="0"/>
        <v>0.3620127836552406</v>
      </c>
      <c r="G9" s="28"/>
    </row>
    <row r="10" spans="1:7" ht="66" customHeight="1">
      <c r="A10" s="30" t="s">
        <v>81</v>
      </c>
      <c r="B10" s="50">
        <v>2748211.82</v>
      </c>
      <c r="C10" s="50"/>
      <c r="D10" s="50"/>
      <c r="E10" s="50">
        <v>1023447.98</v>
      </c>
      <c r="F10" s="51">
        <f t="shared" si="0"/>
        <v>0.3724050571909701</v>
      </c>
      <c r="G10" s="28"/>
    </row>
    <row r="11" spans="1:7" ht="48" customHeight="1">
      <c r="A11" s="30" t="s">
        <v>83</v>
      </c>
      <c r="B11" s="50">
        <v>1528865.96</v>
      </c>
      <c r="C11" s="50"/>
      <c r="D11" s="50"/>
      <c r="E11" s="50">
        <v>468625.88</v>
      </c>
      <c r="F11" s="51">
        <f t="shared" si="0"/>
        <v>0.30651861723705326</v>
      </c>
      <c r="G11" s="28"/>
    </row>
    <row r="12" spans="1:7" ht="48" customHeight="1">
      <c r="A12" s="30" t="s">
        <v>160</v>
      </c>
      <c r="B12" s="50">
        <v>757147.85</v>
      </c>
      <c r="C12" s="50"/>
      <c r="D12" s="50"/>
      <c r="E12" s="50">
        <v>150737.92</v>
      </c>
      <c r="F12" s="51">
        <f t="shared" si="0"/>
        <v>0.19908650602388955</v>
      </c>
      <c r="G12" s="28"/>
    </row>
    <row r="13" spans="1:7" ht="54.75" customHeight="1">
      <c r="A13" s="30" t="s">
        <v>86</v>
      </c>
      <c r="B13" s="50">
        <v>1376333.33</v>
      </c>
      <c r="C13" s="50"/>
      <c r="D13" s="50"/>
      <c r="E13" s="50">
        <v>525878.34</v>
      </c>
      <c r="F13" s="51">
        <f t="shared" si="0"/>
        <v>0.382086467382142</v>
      </c>
      <c r="G13" s="28"/>
    </row>
    <row r="14" spans="1:7" ht="54.75" customHeight="1">
      <c r="A14" s="30" t="s">
        <v>147</v>
      </c>
      <c r="B14" s="50">
        <v>12495700</v>
      </c>
      <c r="C14" s="50"/>
      <c r="D14" s="50"/>
      <c r="E14" s="50">
        <v>3627508.23</v>
      </c>
      <c r="F14" s="51">
        <f t="shared" si="0"/>
        <v>0.29030052177949217</v>
      </c>
      <c r="G14" s="28"/>
    </row>
    <row r="15" spans="1:7" s="33" customFormat="1" ht="18.75">
      <c r="A15" s="31" t="s">
        <v>95</v>
      </c>
      <c r="B15" s="51">
        <f>SUM(B7:B14)</f>
        <v>53530232.95</v>
      </c>
      <c r="C15" s="51">
        <f>SUM(C7:C13)</f>
        <v>0</v>
      </c>
      <c r="D15" s="51">
        <f>SUM(D7:D13)</f>
        <v>0</v>
      </c>
      <c r="E15" s="51">
        <f>SUM(E7:E14)</f>
        <v>19136272.66</v>
      </c>
      <c r="F15" s="51">
        <f>E15/(B15+C15+D15)</f>
        <v>0.3574853238145678</v>
      </c>
      <c r="G15" s="32"/>
    </row>
    <row r="16" spans="2:6" ht="15">
      <c r="B16" s="48"/>
      <c r="C16" s="48"/>
      <c r="D16" s="48"/>
      <c r="E16" s="48"/>
      <c r="F16" s="48"/>
    </row>
  </sheetData>
  <sheetProtection/>
  <mergeCells count="2">
    <mergeCell ref="A1:G1"/>
    <mergeCell ref="A2:G2"/>
  </mergeCells>
  <printOptions/>
  <pageMargins left="0.7" right="0.7" top="0.75" bottom="0.75" header="0.3" footer="0.3"/>
  <pageSetup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dimension ref="A2:M28"/>
  <sheetViews>
    <sheetView zoomScalePageLayoutView="0" workbookViewId="0" topLeftCell="C13">
      <selection activeCell="H22" sqref="H22"/>
    </sheetView>
  </sheetViews>
  <sheetFormatPr defaultColWidth="9.140625" defaultRowHeight="15"/>
  <cols>
    <col min="1" max="1" width="7.421875" style="0" customWidth="1"/>
    <col min="2" max="2" width="23.00390625" style="0" customWidth="1"/>
    <col min="3" max="3" width="51.00390625" style="0" customWidth="1"/>
    <col min="4" max="4" width="22.28125" style="0" customWidth="1"/>
    <col min="5" max="5" width="18.57421875" style="0" customWidth="1"/>
    <col min="6" max="6" width="25.57421875" style="0" customWidth="1"/>
    <col min="7" max="7" width="20.140625" style="0" customWidth="1"/>
    <col min="8" max="8" width="19.8515625" style="0" customWidth="1"/>
    <col min="9" max="9" width="21.7109375" style="0" customWidth="1"/>
    <col min="10" max="10" width="18.7109375" style="0" customWidth="1"/>
    <col min="11" max="11" width="19.140625" style="0" customWidth="1"/>
    <col min="12" max="12" width="19.7109375" style="0" customWidth="1"/>
  </cols>
  <sheetData>
    <row r="2" spans="1:12" ht="15.75">
      <c r="A2" s="70" t="s">
        <v>32</v>
      </c>
      <c r="B2" s="70"/>
      <c r="C2" s="70"/>
      <c r="D2" s="70"/>
      <c r="E2" s="70"/>
      <c r="F2" s="70"/>
      <c r="G2" s="70"/>
      <c r="H2" s="70"/>
      <c r="I2" s="70"/>
      <c r="J2" s="70"/>
      <c r="K2" s="70"/>
      <c r="L2" s="70"/>
    </row>
    <row r="3" spans="1:12" ht="15.75">
      <c r="A3" s="70" t="s">
        <v>33</v>
      </c>
      <c r="B3" s="70"/>
      <c r="C3" s="70"/>
      <c r="D3" s="70"/>
      <c r="E3" s="70"/>
      <c r="F3" s="70"/>
      <c r="G3" s="70"/>
      <c r="H3" s="70"/>
      <c r="I3" s="70"/>
      <c r="J3" s="70"/>
      <c r="K3" s="70"/>
      <c r="L3" s="70"/>
    </row>
    <row r="4" ht="16.5" thickBot="1">
      <c r="A4" s="2"/>
    </row>
    <row r="5" spans="1:12" ht="163.5" customHeight="1" thickBot="1">
      <c r="A5" s="3" t="s">
        <v>25</v>
      </c>
      <c r="B5" s="3" t="s">
        <v>34</v>
      </c>
      <c r="C5" s="3" t="s">
        <v>35</v>
      </c>
      <c r="D5" s="3" t="s">
        <v>36</v>
      </c>
      <c r="E5" s="3" t="s">
        <v>37</v>
      </c>
      <c r="F5" s="3" t="s">
        <v>38</v>
      </c>
      <c r="G5" s="3" t="s">
        <v>39</v>
      </c>
      <c r="H5" s="3" t="s">
        <v>43</v>
      </c>
      <c r="I5" s="3" t="s">
        <v>44</v>
      </c>
      <c r="J5" s="8" t="s">
        <v>40</v>
      </c>
      <c r="K5" s="3" t="s">
        <v>41</v>
      </c>
      <c r="L5" s="3" t="s">
        <v>42</v>
      </c>
    </row>
    <row r="6" spans="1:12" ht="16.5" thickBot="1">
      <c r="A6" s="5">
        <v>1</v>
      </c>
      <c r="B6" s="6">
        <v>2</v>
      </c>
      <c r="C6" s="6">
        <v>3</v>
      </c>
      <c r="D6" s="6">
        <v>4</v>
      </c>
      <c r="E6" s="6">
        <v>5</v>
      </c>
      <c r="F6" s="6">
        <v>6</v>
      </c>
      <c r="G6" s="6">
        <v>7</v>
      </c>
      <c r="H6" s="6">
        <v>8</v>
      </c>
      <c r="I6" s="6">
        <v>9</v>
      </c>
      <c r="J6" s="6">
        <v>10</v>
      </c>
      <c r="K6" s="6">
        <v>11</v>
      </c>
      <c r="L6" s="6">
        <v>12</v>
      </c>
    </row>
    <row r="7" spans="1:12" ht="84.75" customHeight="1" thickBot="1">
      <c r="A7" s="5">
        <v>1</v>
      </c>
      <c r="B7" s="7" t="s">
        <v>61</v>
      </c>
      <c r="C7" s="7" t="s">
        <v>62</v>
      </c>
      <c r="D7" s="6" t="s">
        <v>63</v>
      </c>
      <c r="E7" s="7" t="s">
        <v>90</v>
      </c>
      <c r="F7" s="6">
        <v>4000</v>
      </c>
      <c r="G7" s="54">
        <v>2088</v>
      </c>
      <c r="H7" s="52">
        <f aca="true" t="shared" si="0" ref="H7:H23">G7/F7</f>
        <v>0.522</v>
      </c>
      <c r="I7" s="13"/>
      <c r="J7" s="14">
        <f>I7/$I$26</f>
        <v>0.012605431869674121</v>
      </c>
      <c r="K7" s="94">
        <f>H7*J7+H8*J8+H9*J9+H10*J10+H11*J11+H12*J12+H13*J13+H14*J14+H15*J15+H16*J16+H17*J17+H19*J19+H20*J20+H21*J21+H18*J18</f>
        <v>0.9534014925510158</v>
      </c>
      <c r="L7" s="7"/>
    </row>
    <row r="8" spans="1:12" ht="84.75" customHeight="1" thickBot="1">
      <c r="A8" s="5">
        <v>2</v>
      </c>
      <c r="B8" s="7" t="s">
        <v>61</v>
      </c>
      <c r="C8" s="7" t="s">
        <v>62</v>
      </c>
      <c r="D8" s="6" t="s">
        <v>64</v>
      </c>
      <c r="E8" s="7" t="s">
        <v>91</v>
      </c>
      <c r="F8" s="6">
        <v>1500</v>
      </c>
      <c r="G8" s="54">
        <v>815</v>
      </c>
      <c r="H8" s="52">
        <f t="shared" si="0"/>
        <v>0.5433333333333333</v>
      </c>
      <c r="I8" s="14"/>
      <c r="J8" s="14">
        <f aca="true" t="shared" si="1" ref="J8:J23">I8/$I$26</f>
        <v>0.014926632109675542</v>
      </c>
      <c r="K8" s="95"/>
      <c r="L8" s="7"/>
    </row>
    <row r="9" spans="1:12" ht="84.75" customHeight="1" thickBot="1">
      <c r="A9" s="5">
        <v>3</v>
      </c>
      <c r="B9" s="7" t="s">
        <v>65</v>
      </c>
      <c r="C9" s="7" t="s">
        <v>66</v>
      </c>
      <c r="D9" s="7" t="s">
        <v>63</v>
      </c>
      <c r="E9" s="7" t="s">
        <v>91</v>
      </c>
      <c r="F9" s="6">
        <v>4000</v>
      </c>
      <c r="G9" s="54">
        <v>2290</v>
      </c>
      <c r="H9" s="52">
        <f t="shared" si="0"/>
        <v>0.5725</v>
      </c>
      <c r="I9" s="13"/>
      <c r="J9" s="14">
        <f t="shared" si="1"/>
        <v>0.012005173209213448</v>
      </c>
      <c r="K9" s="95"/>
      <c r="L9" s="7"/>
    </row>
    <row r="10" spans="1:12" ht="84.75" customHeight="1" thickBot="1">
      <c r="A10" s="5">
        <v>4</v>
      </c>
      <c r="B10" s="7" t="s">
        <v>65</v>
      </c>
      <c r="C10" s="7" t="s">
        <v>66</v>
      </c>
      <c r="D10" s="7" t="s">
        <v>64</v>
      </c>
      <c r="E10" s="7" t="s">
        <v>91</v>
      </c>
      <c r="F10" s="6">
        <v>2000</v>
      </c>
      <c r="G10" s="54">
        <v>1115</v>
      </c>
      <c r="H10" s="52">
        <f t="shared" si="0"/>
        <v>0.5575</v>
      </c>
      <c r="I10" s="13"/>
      <c r="J10" s="14">
        <f t="shared" si="1"/>
        <v>0.020731433485660474</v>
      </c>
      <c r="K10" s="95"/>
      <c r="L10" s="7"/>
    </row>
    <row r="11" spans="1:12" ht="84.75" customHeight="1" thickBot="1">
      <c r="A11" s="5">
        <v>5</v>
      </c>
      <c r="B11" s="7" t="s">
        <v>67</v>
      </c>
      <c r="C11" s="7" t="s">
        <v>68</v>
      </c>
      <c r="D11" s="6" t="s">
        <v>69</v>
      </c>
      <c r="E11" s="7" t="s">
        <v>92</v>
      </c>
      <c r="F11" s="6">
        <v>1850</v>
      </c>
      <c r="G11" s="54">
        <v>1002</v>
      </c>
      <c r="H11" s="52">
        <f t="shared" si="0"/>
        <v>0.5416216216216216</v>
      </c>
      <c r="I11" s="13"/>
      <c r="J11" s="14">
        <f t="shared" si="1"/>
        <v>0.08072374507260796</v>
      </c>
      <c r="K11" s="95"/>
      <c r="L11" s="7"/>
    </row>
    <row r="12" spans="1:12" ht="84.75" customHeight="1" thickBot="1">
      <c r="A12" s="5">
        <v>6</v>
      </c>
      <c r="B12" s="7" t="s">
        <v>70</v>
      </c>
      <c r="C12" s="7" t="s">
        <v>71</v>
      </c>
      <c r="D12" s="7" t="s">
        <v>63</v>
      </c>
      <c r="E12" s="7" t="s">
        <v>91</v>
      </c>
      <c r="F12" s="6">
        <v>9159</v>
      </c>
      <c r="G12" s="54">
        <v>2594</v>
      </c>
      <c r="H12" s="52">
        <f t="shared" si="0"/>
        <v>0.2832186919969429</v>
      </c>
      <c r="I12" s="13"/>
      <c r="J12" s="14">
        <f t="shared" si="1"/>
        <v>0.0075032332557584056</v>
      </c>
      <c r="K12" s="95"/>
      <c r="L12" s="7"/>
    </row>
    <row r="13" spans="1:12" ht="84.75" customHeight="1" thickBot="1">
      <c r="A13" s="5">
        <v>7</v>
      </c>
      <c r="B13" s="7" t="s">
        <v>72</v>
      </c>
      <c r="C13" s="7" t="s">
        <v>71</v>
      </c>
      <c r="D13" s="7" t="s">
        <v>64</v>
      </c>
      <c r="E13" s="7" t="s">
        <v>91</v>
      </c>
      <c r="F13" s="6">
        <v>2305</v>
      </c>
      <c r="G13" s="54">
        <v>1114</v>
      </c>
      <c r="H13" s="52">
        <f t="shared" si="0"/>
        <v>0.48329718004338396</v>
      </c>
      <c r="I13" s="13"/>
      <c r="J13" s="14">
        <f t="shared" si="1"/>
        <v>0.013309580297794023</v>
      </c>
      <c r="K13" s="95"/>
      <c r="L13" s="7"/>
    </row>
    <row r="14" spans="1:12" ht="84.75" customHeight="1" thickBot="1">
      <c r="A14" s="5">
        <v>8</v>
      </c>
      <c r="B14" s="7" t="s">
        <v>73</v>
      </c>
      <c r="C14" s="7" t="s">
        <v>74</v>
      </c>
      <c r="D14" s="7" t="s">
        <v>63</v>
      </c>
      <c r="E14" s="7" t="s">
        <v>91</v>
      </c>
      <c r="F14" s="6">
        <v>3000</v>
      </c>
      <c r="G14" s="6">
        <v>1493</v>
      </c>
      <c r="H14" s="52">
        <f t="shared" si="0"/>
        <v>0.49766666666666665</v>
      </c>
      <c r="I14" s="13"/>
      <c r="J14" s="14">
        <f t="shared" si="1"/>
        <v>0.009003879906910086</v>
      </c>
      <c r="K14" s="95"/>
      <c r="L14" s="7"/>
    </row>
    <row r="15" spans="1:12" ht="84.75" customHeight="1" thickBot="1">
      <c r="A15" s="5">
        <v>9</v>
      </c>
      <c r="B15" s="7" t="s">
        <v>73</v>
      </c>
      <c r="C15" s="7" t="s">
        <v>74</v>
      </c>
      <c r="D15" s="7" t="s">
        <v>64</v>
      </c>
      <c r="E15" s="7" t="s">
        <v>91</v>
      </c>
      <c r="F15" s="6">
        <v>5000</v>
      </c>
      <c r="G15" s="6">
        <v>2033</v>
      </c>
      <c r="H15" s="52">
        <f t="shared" si="0"/>
        <v>0.4066</v>
      </c>
      <c r="I15" s="13"/>
      <c r="J15" s="14">
        <f t="shared" si="1"/>
        <v>0.04146286697132095</v>
      </c>
      <c r="K15" s="95"/>
      <c r="L15" s="7"/>
    </row>
    <row r="16" spans="1:12" ht="84.75" customHeight="1" thickBot="1">
      <c r="A16" s="5">
        <v>10</v>
      </c>
      <c r="B16" s="7" t="s">
        <v>75</v>
      </c>
      <c r="C16" s="7" t="s">
        <v>76</v>
      </c>
      <c r="D16" s="7" t="s">
        <v>77</v>
      </c>
      <c r="E16" s="7" t="s">
        <v>91</v>
      </c>
      <c r="F16" s="6">
        <v>300</v>
      </c>
      <c r="G16" s="6">
        <v>130</v>
      </c>
      <c r="H16" s="52">
        <f t="shared" si="0"/>
        <v>0.43333333333333335</v>
      </c>
      <c r="I16" s="13"/>
      <c r="J16" s="14">
        <f t="shared" si="1"/>
        <v>0.03416030018575454</v>
      </c>
      <c r="K16" s="95"/>
      <c r="L16" s="7"/>
    </row>
    <row r="17" spans="1:12" ht="84.75" customHeight="1" thickBot="1">
      <c r="A17" s="5">
        <v>11</v>
      </c>
      <c r="B17" s="7" t="s">
        <v>78</v>
      </c>
      <c r="C17" s="7" t="s">
        <v>79</v>
      </c>
      <c r="D17" s="7" t="s">
        <v>77</v>
      </c>
      <c r="E17" s="7" t="s">
        <v>91</v>
      </c>
      <c r="F17" s="6">
        <v>600</v>
      </c>
      <c r="G17" s="6">
        <v>261</v>
      </c>
      <c r="H17" s="52">
        <f t="shared" si="0"/>
        <v>0.435</v>
      </c>
      <c r="I17" s="13"/>
      <c r="J17" s="14">
        <f t="shared" si="1"/>
        <v>0.6101029024922274</v>
      </c>
      <c r="K17" s="95"/>
      <c r="L17" s="7"/>
    </row>
    <row r="18" spans="1:12" ht="84.75" customHeight="1" thickBot="1">
      <c r="A18" s="5">
        <v>12</v>
      </c>
      <c r="B18" s="55" t="s">
        <v>148</v>
      </c>
      <c r="C18" s="7" t="s">
        <v>147</v>
      </c>
      <c r="D18" s="7" t="s">
        <v>149</v>
      </c>
      <c r="E18" s="7" t="s">
        <v>91</v>
      </c>
      <c r="F18" s="6">
        <v>7000</v>
      </c>
      <c r="G18" s="6">
        <v>3561</v>
      </c>
      <c r="H18" s="52">
        <f t="shared" si="0"/>
        <v>0.5087142857142857</v>
      </c>
      <c r="I18" s="13"/>
      <c r="J18" s="14">
        <f t="shared" si="1"/>
        <v>0.012614435749581031</v>
      </c>
      <c r="K18" s="95"/>
      <c r="L18" s="7"/>
    </row>
    <row r="19" spans="1:12" ht="84.75" customHeight="1" thickBot="1">
      <c r="A19" s="5">
        <v>13</v>
      </c>
      <c r="B19" s="7" t="s">
        <v>80</v>
      </c>
      <c r="C19" s="7" t="s">
        <v>81</v>
      </c>
      <c r="D19" s="7" t="s">
        <v>88</v>
      </c>
      <c r="E19" s="7" t="s">
        <v>90</v>
      </c>
      <c r="F19" s="6">
        <v>300</v>
      </c>
      <c r="G19" s="6">
        <v>150</v>
      </c>
      <c r="H19" s="52">
        <f t="shared" si="0"/>
        <v>0.5</v>
      </c>
      <c r="I19" s="13"/>
      <c r="J19" s="14">
        <f t="shared" si="1"/>
        <v>0.06752909930182564</v>
      </c>
      <c r="K19" s="95"/>
      <c r="L19" s="7"/>
    </row>
    <row r="20" spans="1:12" ht="84.75" customHeight="1" thickBot="1">
      <c r="A20" s="5">
        <v>14</v>
      </c>
      <c r="B20" s="7" t="s">
        <v>82</v>
      </c>
      <c r="C20" s="7" t="s">
        <v>83</v>
      </c>
      <c r="D20" s="7" t="s">
        <v>84</v>
      </c>
      <c r="E20" s="7" t="s">
        <v>93</v>
      </c>
      <c r="F20" s="6">
        <v>450</v>
      </c>
      <c r="G20" s="6">
        <v>240</v>
      </c>
      <c r="H20" s="52">
        <f t="shared" si="0"/>
        <v>0.5333333333333333</v>
      </c>
      <c r="I20" s="13"/>
      <c r="J20" s="14">
        <f t="shared" si="1"/>
        <v>0.03039709856572845</v>
      </c>
      <c r="K20" s="95"/>
      <c r="L20" s="7"/>
    </row>
    <row r="21" spans="1:12" ht="84.75" customHeight="1">
      <c r="A21" s="57">
        <v>15</v>
      </c>
      <c r="B21" s="15" t="s">
        <v>85</v>
      </c>
      <c r="C21" s="15" t="s">
        <v>86</v>
      </c>
      <c r="D21" s="15" t="s">
        <v>87</v>
      </c>
      <c r="E21" s="15" t="s">
        <v>93</v>
      </c>
      <c r="F21" s="16">
        <v>320</v>
      </c>
      <c r="G21" s="16">
        <v>320</v>
      </c>
      <c r="H21" s="61">
        <f t="shared" si="0"/>
        <v>1</v>
      </c>
      <c r="I21" s="17"/>
      <c r="J21" s="63">
        <f t="shared" si="1"/>
        <v>0.032924187526267884</v>
      </c>
      <c r="K21" s="95"/>
      <c r="L21" s="15"/>
    </row>
    <row r="22" spans="1:13" ht="84.75" customHeight="1" thickBot="1">
      <c r="A22" s="19">
        <v>16</v>
      </c>
      <c r="B22" s="18"/>
      <c r="C22" s="18" t="s">
        <v>154</v>
      </c>
      <c r="D22" s="7" t="s">
        <v>77</v>
      </c>
      <c r="E22" s="7" t="s">
        <v>91</v>
      </c>
      <c r="F22" s="19">
        <v>134</v>
      </c>
      <c r="G22" s="19">
        <v>40</v>
      </c>
      <c r="H22" s="62">
        <f t="shared" si="0"/>
        <v>0.29850746268656714</v>
      </c>
      <c r="I22" s="58"/>
      <c r="J22" s="64">
        <f t="shared" si="1"/>
        <v>0.032924187526267884</v>
      </c>
      <c r="K22" s="95"/>
      <c r="L22" s="18"/>
      <c r="M22" s="60"/>
    </row>
    <row r="23" spans="1:13" s="56" customFormat="1" ht="15" customHeight="1">
      <c r="A23" s="86" t="s">
        <v>159</v>
      </c>
      <c r="B23" s="87"/>
      <c r="C23" s="76" t="s">
        <v>155</v>
      </c>
      <c r="D23" s="76" t="s">
        <v>157</v>
      </c>
      <c r="E23" s="79" t="s">
        <v>158</v>
      </c>
      <c r="F23" s="80">
        <v>1310</v>
      </c>
      <c r="G23" s="81">
        <v>370</v>
      </c>
      <c r="H23" s="84">
        <f t="shared" si="0"/>
        <v>0.2824427480916031</v>
      </c>
      <c r="I23" s="88"/>
      <c r="J23" s="91">
        <f t="shared" si="1"/>
        <v>0.032924187526267884</v>
      </c>
      <c r="K23" s="95"/>
      <c r="L23" s="93" t="s">
        <v>156</v>
      </c>
      <c r="M23" s="75"/>
    </row>
    <row r="24" spans="1:13" s="56" customFormat="1" ht="15" customHeight="1">
      <c r="A24" s="86"/>
      <c r="B24" s="87"/>
      <c r="C24" s="77"/>
      <c r="D24" s="77"/>
      <c r="E24" s="79"/>
      <c r="F24" s="80"/>
      <c r="G24" s="82"/>
      <c r="H24" s="84"/>
      <c r="I24" s="89"/>
      <c r="J24" s="91"/>
      <c r="K24" s="95"/>
      <c r="L24" s="93"/>
      <c r="M24" s="75"/>
    </row>
    <row r="25" spans="1:13" s="56" customFormat="1" ht="15" customHeight="1">
      <c r="A25" s="86"/>
      <c r="B25" s="87"/>
      <c r="C25" s="78"/>
      <c r="D25" s="78"/>
      <c r="E25" s="79"/>
      <c r="F25" s="80"/>
      <c r="G25" s="83"/>
      <c r="H25" s="85"/>
      <c r="I25" s="90"/>
      <c r="J25" s="92"/>
      <c r="K25" s="96"/>
      <c r="L25" s="93"/>
      <c r="M25" s="75"/>
    </row>
    <row r="26" spans="1:13" ht="15.75">
      <c r="A26" s="19"/>
      <c r="B26" s="18" t="s">
        <v>89</v>
      </c>
      <c r="C26" s="18"/>
      <c r="D26" s="19"/>
      <c r="E26" s="18"/>
      <c r="F26" s="19"/>
      <c r="G26" s="19"/>
      <c r="H26" s="21"/>
      <c r="I26" s="20">
        <f>SUM(I7:I26)</f>
        <v>0</v>
      </c>
      <c r="J26" s="23">
        <v>1</v>
      </c>
      <c r="K26" s="22"/>
      <c r="L26" s="59"/>
      <c r="M26" s="60"/>
    </row>
    <row r="27" ht="15">
      <c r="M27" s="60"/>
    </row>
    <row r="28" ht="15">
      <c r="M28" s="60"/>
    </row>
  </sheetData>
  <sheetProtection/>
  <mergeCells count="15">
    <mergeCell ref="A2:L2"/>
    <mergeCell ref="A3:L3"/>
    <mergeCell ref="A23:A25"/>
    <mergeCell ref="B23:B25"/>
    <mergeCell ref="I23:I25"/>
    <mergeCell ref="J23:J25"/>
    <mergeCell ref="L23:L25"/>
    <mergeCell ref="K7:K25"/>
    <mergeCell ref="M23:M25"/>
    <mergeCell ref="C23:C25"/>
    <mergeCell ref="D23:D25"/>
    <mergeCell ref="E23:E25"/>
    <mergeCell ref="F23:F25"/>
    <mergeCell ref="G23:G25"/>
    <mergeCell ref="H23:H25"/>
  </mergeCells>
  <printOptions/>
  <pageMargins left="0.7" right="0.7" top="0.75" bottom="0.75" header="0.3" footer="0.3"/>
  <pageSetup horizontalDpi="600" verticalDpi="600" orientation="landscape" paperSize="9" scale="47" r:id="rId2"/>
  <drawing r:id="rId1"/>
</worksheet>
</file>

<file path=xl/worksheets/sheet4.xml><?xml version="1.0" encoding="utf-8"?>
<worksheet xmlns="http://schemas.openxmlformats.org/spreadsheetml/2006/main" xmlns:r="http://schemas.openxmlformats.org/officeDocument/2006/relationships">
  <dimension ref="A2:C7"/>
  <sheetViews>
    <sheetView zoomScalePageLayoutView="0" workbookViewId="0" topLeftCell="A1">
      <selection activeCell="C7" sqref="C7"/>
    </sheetView>
  </sheetViews>
  <sheetFormatPr defaultColWidth="9.140625" defaultRowHeight="15"/>
  <cols>
    <col min="1" max="1" width="25.7109375" style="0" customWidth="1"/>
    <col min="2" max="2" width="26.140625" style="0" customWidth="1"/>
    <col min="3" max="3" width="24.57421875" style="0" customWidth="1"/>
  </cols>
  <sheetData>
    <row r="2" spans="1:3" ht="15.75">
      <c r="A2" s="70" t="s">
        <v>45</v>
      </c>
      <c r="B2" s="70"/>
      <c r="C2" s="70"/>
    </row>
    <row r="3" spans="1:3" ht="15.75">
      <c r="A3" s="70" t="s">
        <v>46</v>
      </c>
      <c r="B3" s="70"/>
      <c r="C3" s="70"/>
    </row>
    <row r="4" ht="16.5" thickBot="1">
      <c r="A4" s="2"/>
    </row>
    <row r="5" spans="1:3" ht="126.75" thickBot="1">
      <c r="A5" s="3" t="s">
        <v>47</v>
      </c>
      <c r="B5" s="3" t="s">
        <v>48</v>
      </c>
      <c r="C5" s="3" t="s">
        <v>49</v>
      </c>
    </row>
    <row r="6" spans="1:3" ht="16.5" thickBot="1">
      <c r="A6" s="5">
        <v>1</v>
      </c>
      <c r="B6" s="6">
        <v>2</v>
      </c>
      <c r="C6" s="6">
        <v>3</v>
      </c>
    </row>
    <row r="7" spans="1:3" ht="16.5" thickBot="1">
      <c r="A7" s="53">
        <f>'Часть 2 Показат. объема'!K7:K21</f>
        <v>0.9534014925510158</v>
      </c>
      <c r="B7" s="13">
        <f>'Часть 1 Фин.обеспеч.'!F15</f>
        <v>0.3574853238145678</v>
      </c>
      <c r="C7" s="14">
        <f>A7/B7</f>
        <v>3.9613148339995763</v>
      </c>
    </row>
  </sheetData>
  <sheetProtection/>
  <mergeCells count="2">
    <mergeCell ref="A2:C2"/>
    <mergeCell ref="A3:C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K51"/>
  <sheetViews>
    <sheetView view="pageBreakPreview" zoomScale="60" zoomScalePageLayoutView="0" workbookViewId="0" topLeftCell="A1">
      <selection activeCell="F15" sqref="F15"/>
    </sheetView>
  </sheetViews>
  <sheetFormatPr defaultColWidth="9.140625" defaultRowHeight="15"/>
  <cols>
    <col min="1" max="1" width="11.57421875" style="12" customWidth="1"/>
    <col min="2" max="2" width="34.8515625" style="0" customWidth="1"/>
    <col min="3" max="3" width="30.28125" style="0" customWidth="1"/>
    <col min="4" max="4" width="17.57421875" style="0" customWidth="1"/>
    <col min="5" max="5" width="19.421875" style="0" customWidth="1"/>
    <col min="6" max="6" width="18.28125" style="0" customWidth="1"/>
    <col min="7" max="7" width="15.140625" style="0" customWidth="1"/>
    <col min="8" max="8" width="20.28125" style="0" customWidth="1"/>
    <col min="9" max="9" width="21.140625" style="0" customWidth="1"/>
  </cols>
  <sheetData>
    <row r="2" spans="1:9" ht="15.75">
      <c r="A2" s="70" t="s">
        <v>50</v>
      </c>
      <c r="B2" s="70"/>
      <c r="C2" s="70"/>
      <c r="D2" s="70"/>
      <c r="E2" s="70"/>
      <c r="F2" s="70"/>
      <c r="G2" s="70"/>
      <c r="H2" s="70"/>
      <c r="I2" s="70"/>
    </row>
    <row r="3" spans="1:9" ht="15.75">
      <c r="A3" s="70" t="s">
        <v>51</v>
      </c>
      <c r="B3" s="70"/>
      <c r="C3" s="70"/>
      <c r="D3" s="70"/>
      <c r="E3" s="70"/>
      <c r="F3" s="70"/>
      <c r="G3" s="70"/>
      <c r="H3" s="70"/>
      <c r="I3" s="70"/>
    </row>
    <row r="4" ht="16.5" thickBot="1">
      <c r="A4" s="9"/>
    </row>
    <row r="5" spans="1:9" ht="171" customHeight="1" thickBot="1">
      <c r="A5" s="10" t="s">
        <v>25</v>
      </c>
      <c r="B5" s="3" t="s">
        <v>52</v>
      </c>
      <c r="C5" s="3" t="s">
        <v>35</v>
      </c>
      <c r="D5" s="3" t="s">
        <v>53</v>
      </c>
      <c r="E5" s="3" t="s">
        <v>54</v>
      </c>
      <c r="F5" s="3" t="s">
        <v>55</v>
      </c>
      <c r="G5" s="3" t="s">
        <v>56</v>
      </c>
      <c r="H5" s="3" t="s">
        <v>58</v>
      </c>
      <c r="I5" s="3" t="s">
        <v>57</v>
      </c>
    </row>
    <row r="6" spans="1:9" ht="16.5" thickBot="1">
      <c r="A6" s="11">
        <v>1</v>
      </c>
      <c r="B6" s="16">
        <v>2</v>
      </c>
      <c r="C6" s="6">
        <v>3</v>
      </c>
      <c r="D6" s="6">
        <v>4</v>
      </c>
      <c r="E6" s="6">
        <v>5</v>
      </c>
      <c r="F6" s="6">
        <v>6</v>
      </c>
      <c r="G6" s="6">
        <v>7</v>
      </c>
      <c r="H6" s="6">
        <v>8</v>
      </c>
      <c r="I6" s="6">
        <v>9</v>
      </c>
    </row>
    <row r="7" spans="1:11" s="38" customFormat="1" ht="54.75" customHeight="1">
      <c r="A7" s="34" t="s">
        <v>59</v>
      </c>
      <c r="B7" s="45" t="s">
        <v>61</v>
      </c>
      <c r="C7" s="100" t="s">
        <v>62</v>
      </c>
      <c r="D7" s="35"/>
      <c r="E7" s="35"/>
      <c r="F7" s="35"/>
      <c r="G7" s="36"/>
      <c r="H7" s="36"/>
      <c r="I7" s="36"/>
      <c r="J7" s="37"/>
      <c r="K7" s="37"/>
    </row>
    <row r="8" spans="1:11" s="38" customFormat="1" ht="54.75" customHeight="1">
      <c r="A8" s="34" t="s">
        <v>96</v>
      </c>
      <c r="B8" s="28" t="s">
        <v>140</v>
      </c>
      <c r="C8" s="98"/>
      <c r="D8" s="36" t="s">
        <v>97</v>
      </c>
      <c r="E8" s="36">
        <v>100</v>
      </c>
      <c r="F8" s="36">
        <v>100</v>
      </c>
      <c r="G8" s="36"/>
      <c r="H8" s="36">
        <f aca="true" t="shared" si="0" ref="H8:H48">F8/E8</f>
        <v>1</v>
      </c>
      <c r="I8" s="36"/>
      <c r="J8" s="37"/>
      <c r="K8" s="37"/>
    </row>
    <row r="9" spans="1:11" s="38" customFormat="1" ht="54.75" customHeight="1">
      <c r="A9" s="34" t="s">
        <v>98</v>
      </c>
      <c r="B9" s="28" t="s">
        <v>141</v>
      </c>
      <c r="C9" s="99"/>
      <c r="D9" s="36" t="s">
        <v>97</v>
      </c>
      <c r="E9" s="36">
        <v>90</v>
      </c>
      <c r="F9" s="36">
        <v>90</v>
      </c>
      <c r="G9" s="36"/>
      <c r="H9" s="36">
        <f t="shared" si="0"/>
        <v>1</v>
      </c>
      <c r="I9" s="36"/>
      <c r="J9" s="37"/>
      <c r="K9" s="37"/>
    </row>
    <row r="10" spans="1:11" s="38" customFormat="1" ht="54.75" customHeight="1">
      <c r="A10" s="34" t="s">
        <v>99</v>
      </c>
      <c r="B10" s="45" t="s">
        <v>61</v>
      </c>
      <c r="C10" s="97" t="s">
        <v>62</v>
      </c>
      <c r="D10" s="35"/>
      <c r="E10" s="35"/>
      <c r="F10" s="35"/>
      <c r="G10" s="36"/>
      <c r="H10" s="36"/>
      <c r="I10" s="36"/>
      <c r="J10" s="37"/>
      <c r="K10" s="37"/>
    </row>
    <row r="11" spans="1:11" s="38" customFormat="1" ht="54.75" customHeight="1">
      <c r="A11" s="34" t="s">
        <v>100</v>
      </c>
      <c r="B11" s="28" t="s">
        <v>140</v>
      </c>
      <c r="C11" s="98"/>
      <c r="D11" s="36" t="s">
        <v>97</v>
      </c>
      <c r="E11" s="36">
        <v>100</v>
      </c>
      <c r="F11" s="36">
        <v>100</v>
      </c>
      <c r="G11" s="36"/>
      <c r="H11" s="36">
        <f t="shared" si="0"/>
        <v>1</v>
      </c>
      <c r="I11" s="36"/>
      <c r="J11" s="37"/>
      <c r="K11" s="37"/>
    </row>
    <row r="12" spans="1:11" s="38" customFormat="1" ht="54.75" customHeight="1" thickBot="1">
      <c r="A12" s="34" t="s">
        <v>101</v>
      </c>
      <c r="B12" s="28" t="s">
        <v>141</v>
      </c>
      <c r="C12" s="101"/>
      <c r="D12" s="36" t="s">
        <v>97</v>
      </c>
      <c r="E12" s="36">
        <v>90</v>
      </c>
      <c r="F12" s="36">
        <v>90</v>
      </c>
      <c r="G12" s="36"/>
      <c r="H12" s="36">
        <f t="shared" si="0"/>
        <v>1</v>
      </c>
      <c r="I12" s="36"/>
      <c r="J12" s="37"/>
      <c r="K12" s="37"/>
    </row>
    <row r="13" spans="1:11" s="38" customFormat="1" ht="54.75" customHeight="1" thickTop="1">
      <c r="A13" s="39" t="s">
        <v>102</v>
      </c>
      <c r="B13" s="46" t="s">
        <v>65</v>
      </c>
      <c r="C13" s="102" t="s">
        <v>66</v>
      </c>
      <c r="D13" s="35"/>
      <c r="E13" s="35"/>
      <c r="F13" s="35"/>
      <c r="G13" s="40"/>
      <c r="H13" s="36"/>
      <c r="I13" s="41"/>
      <c r="J13" s="42"/>
      <c r="K13" s="37"/>
    </row>
    <row r="14" spans="1:11" s="38" customFormat="1" ht="54.75" customHeight="1">
      <c r="A14" s="39" t="s">
        <v>103</v>
      </c>
      <c r="B14" s="28" t="s">
        <v>140</v>
      </c>
      <c r="C14" s="98"/>
      <c r="D14" s="36" t="s">
        <v>97</v>
      </c>
      <c r="E14" s="36">
        <v>100</v>
      </c>
      <c r="F14" s="36">
        <v>100</v>
      </c>
      <c r="G14" s="36"/>
      <c r="H14" s="36">
        <f t="shared" si="0"/>
        <v>1</v>
      </c>
      <c r="I14" s="41"/>
      <c r="J14" s="42"/>
      <c r="K14" s="37"/>
    </row>
    <row r="15" spans="1:11" s="38" customFormat="1" ht="54.75" customHeight="1" thickBot="1">
      <c r="A15" s="39" t="s">
        <v>104</v>
      </c>
      <c r="B15" s="28" t="s">
        <v>141</v>
      </c>
      <c r="C15" s="101"/>
      <c r="D15" s="36" t="s">
        <v>97</v>
      </c>
      <c r="E15" s="36">
        <v>90</v>
      </c>
      <c r="F15" s="36">
        <v>90</v>
      </c>
      <c r="G15" s="36"/>
      <c r="H15" s="36">
        <f t="shared" si="0"/>
        <v>1</v>
      </c>
      <c r="I15" s="41"/>
      <c r="J15" s="42"/>
      <c r="K15" s="37"/>
    </row>
    <row r="16" spans="1:11" s="38" customFormat="1" ht="54.75" customHeight="1" thickTop="1">
      <c r="A16" s="39" t="s">
        <v>105</v>
      </c>
      <c r="B16" s="46" t="s">
        <v>65</v>
      </c>
      <c r="C16" s="102" t="s">
        <v>66</v>
      </c>
      <c r="D16" s="35"/>
      <c r="E16" s="35"/>
      <c r="F16" s="35"/>
      <c r="G16" s="40"/>
      <c r="H16" s="36"/>
      <c r="I16" s="41"/>
      <c r="J16" s="42"/>
      <c r="K16" s="37"/>
    </row>
    <row r="17" spans="1:11" s="38" customFormat="1" ht="54.75" customHeight="1">
      <c r="A17" s="39" t="s">
        <v>106</v>
      </c>
      <c r="B17" s="28" t="s">
        <v>140</v>
      </c>
      <c r="C17" s="98"/>
      <c r="D17" s="36" t="s">
        <v>97</v>
      </c>
      <c r="E17" s="36">
        <v>100</v>
      </c>
      <c r="F17" s="36">
        <v>100</v>
      </c>
      <c r="G17" s="36"/>
      <c r="H17" s="36">
        <f t="shared" si="0"/>
        <v>1</v>
      </c>
      <c r="I17" s="41"/>
      <c r="J17" s="42"/>
      <c r="K17" s="37"/>
    </row>
    <row r="18" spans="1:11" s="38" customFormat="1" ht="54.75" customHeight="1">
      <c r="A18" s="39" t="s">
        <v>107</v>
      </c>
      <c r="B18" s="28" t="s">
        <v>141</v>
      </c>
      <c r="C18" s="99"/>
      <c r="D18" s="36" t="s">
        <v>97</v>
      </c>
      <c r="E18" s="36">
        <v>90</v>
      </c>
      <c r="F18" s="36">
        <v>90</v>
      </c>
      <c r="G18" s="36"/>
      <c r="H18" s="36">
        <f t="shared" si="0"/>
        <v>1</v>
      </c>
      <c r="I18" s="41"/>
      <c r="J18" s="42"/>
      <c r="K18" s="37"/>
    </row>
    <row r="19" spans="1:11" s="38" customFormat="1" ht="54.75" customHeight="1">
      <c r="A19" s="39" t="s">
        <v>108</v>
      </c>
      <c r="B19" s="45" t="s">
        <v>67</v>
      </c>
      <c r="C19" s="103" t="s">
        <v>68</v>
      </c>
      <c r="D19" s="35"/>
      <c r="E19" s="35"/>
      <c r="F19" s="35"/>
      <c r="G19" s="36"/>
      <c r="H19" s="36"/>
      <c r="I19" s="36"/>
      <c r="J19" s="37"/>
      <c r="K19" s="37"/>
    </row>
    <row r="20" spans="1:11" s="38" customFormat="1" ht="54.75" customHeight="1">
      <c r="A20" s="39" t="s">
        <v>109</v>
      </c>
      <c r="B20" s="28" t="s">
        <v>140</v>
      </c>
      <c r="C20" s="104"/>
      <c r="D20" s="36" t="s">
        <v>97</v>
      </c>
      <c r="E20" s="36">
        <v>100</v>
      </c>
      <c r="F20" s="36">
        <v>100</v>
      </c>
      <c r="G20" s="36"/>
      <c r="H20" s="36">
        <f t="shared" si="0"/>
        <v>1</v>
      </c>
      <c r="I20" s="36"/>
      <c r="J20" s="37"/>
      <c r="K20" s="37"/>
    </row>
    <row r="21" spans="1:11" s="38" customFormat="1" ht="54.75" customHeight="1">
      <c r="A21" s="39" t="s">
        <v>110</v>
      </c>
      <c r="B21" s="28" t="s">
        <v>141</v>
      </c>
      <c r="C21" s="105"/>
      <c r="D21" s="36" t="s">
        <v>97</v>
      </c>
      <c r="E21" s="36">
        <v>90</v>
      </c>
      <c r="F21" s="36">
        <v>90</v>
      </c>
      <c r="G21" s="36"/>
      <c r="H21" s="36">
        <f t="shared" si="0"/>
        <v>1</v>
      </c>
      <c r="I21" s="36"/>
      <c r="J21" s="37"/>
      <c r="K21" s="37"/>
    </row>
    <row r="22" spans="1:11" s="38" customFormat="1" ht="54.75" customHeight="1">
      <c r="A22" s="39" t="s">
        <v>111</v>
      </c>
      <c r="B22" s="45" t="s">
        <v>72</v>
      </c>
      <c r="C22" s="97" t="s">
        <v>71</v>
      </c>
      <c r="D22" s="35"/>
      <c r="E22" s="35"/>
      <c r="F22" s="35"/>
      <c r="G22" s="36"/>
      <c r="H22" s="36"/>
      <c r="I22" s="36"/>
      <c r="J22" s="37"/>
      <c r="K22" s="37"/>
    </row>
    <row r="23" spans="1:11" s="38" customFormat="1" ht="54.75" customHeight="1">
      <c r="A23" s="39" t="s">
        <v>112</v>
      </c>
      <c r="B23" s="28" t="s">
        <v>140</v>
      </c>
      <c r="C23" s="98"/>
      <c r="D23" s="36" t="s">
        <v>97</v>
      </c>
      <c r="E23" s="36">
        <v>100</v>
      </c>
      <c r="F23" s="36">
        <v>100</v>
      </c>
      <c r="G23" s="36"/>
      <c r="H23" s="36">
        <f t="shared" si="0"/>
        <v>1</v>
      </c>
      <c r="I23" s="36"/>
      <c r="J23" s="37"/>
      <c r="K23" s="37"/>
    </row>
    <row r="24" spans="1:11" s="38" customFormat="1" ht="54.75" customHeight="1">
      <c r="A24" s="39" t="s">
        <v>113</v>
      </c>
      <c r="B24" s="28" t="s">
        <v>141</v>
      </c>
      <c r="C24" s="99"/>
      <c r="D24" s="36" t="s">
        <v>97</v>
      </c>
      <c r="E24" s="36">
        <v>90</v>
      </c>
      <c r="F24" s="36">
        <v>90</v>
      </c>
      <c r="G24" s="36"/>
      <c r="H24" s="36">
        <f t="shared" si="0"/>
        <v>1</v>
      </c>
      <c r="I24" s="36"/>
      <c r="J24" s="37"/>
      <c r="K24" s="37"/>
    </row>
    <row r="25" spans="1:11" s="38" customFormat="1" ht="54.75" customHeight="1">
      <c r="A25" s="39" t="s">
        <v>114</v>
      </c>
      <c r="B25" s="45" t="s">
        <v>72</v>
      </c>
      <c r="C25" s="97" t="s">
        <v>71</v>
      </c>
      <c r="D25" s="35"/>
      <c r="E25" s="35"/>
      <c r="F25" s="35"/>
      <c r="G25" s="36"/>
      <c r="H25" s="36"/>
      <c r="I25" s="36"/>
      <c r="J25" s="37"/>
      <c r="K25" s="37"/>
    </row>
    <row r="26" spans="1:11" s="38" customFormat="1" ht="54.75" customHeight="1">
      <c r="A26" s="39" t="s">
        <v>115</v>
      </c>
      <c r="B26" s="28" t="s">
        <v>140</v>
      </c>
      <c r="C26" s="98"/>
      <c r="D26" s="36" t="s">
        <v>97</v>
      </c>
      <c r="E26" s="36">
        <v>100</v>
      </c>
      <c r="F26" s="36">
        <v>100</v>
      </c>
      <c r="G26" s="36"/>
      <c r="H26" s="36">
        <f t="shared" si="0"/>
        <v>1</v>
      </c>
      <c r="I26" s="36"/>
      <c r="J26" s="37"/>
      <c r="K26" s="37"/>
    </row>
    <row r="27" spans="1:11" s="38" customFormat="1" ht="54.75" customHeight="1">
      <c r="A27" s="39" t="s">
        <v>116</v>
      </c>
      <c r="B27" s="28" t="s">
        <v>141</v>
      </c>
      <c r="C27" s="99"/>
      <c r="D27" s="36" t="s">
        <v>97</v>
      </c>
      <c r="E27" s="36">
        <v>90</v>
      </c>
      <c r="F27" s="36">
        <v>90</v>
      </c>
      <c r="G27" s="36"/>
      <c r="H27" s="36">
        <f t="shared" si="0"/>
        <v>1</v>
      </c>
      <c r="I27" s="36"/>
      <c r="J27" s="37"/>
      <c r="K27" s="37"/>
    </row>
    <row r="28" spans="1:11" s="38" customFormat="1" ht="54.75" customHeight="1">
      <c r="A28" s="39" t="s">
        <v>117</v>
      </c>
      <c r="B28" s="45" t="s">
        <v>73</v>
      </c>
      <c r="C28" s="97" t="s">
        <v>74</v>
      </c>
      <c r="D28" s="35"/>
      <c r="E28" s="35"/>
      <c r="F28" s="35"/>
      <c r="G28" s="36"/>
      <c r="H28" s="36"/>
      <c r="I28" s="36"/>
      <c r="J28" s="37"/>
      <c r="K28" s="37"/>
    </row>
    <row r="29" spans="1:11" s="38" customFormat="1" ht="54.75" customHeight="1">
      <c r="A29" s="39" t="s">
        <v>118</v>
      </c>
      <c r="B29" s="28" t="s">
        <v>140</v>
      </c>
      <c r="C29" s="98"/>
      <c r="D29" s="36" t="s">
        <v>97</v>
      </c>
      <c r="E29" s="36">
        <v>100</v>
      </c>
      <c r="F29" s="36">
        <v>100</v>
      </c>
      <c r="G29" s="36"/>
      <c r="H29" s="36">
        <f t="shared" si="0"/>
        <v>1</v>
      </c>
      <c r="I29" s="36"/>
      <c r="J29" s="37"/>
      <c r="K29" s="37"/>
    </row>
    <row r="30" spans="1:11" s="38" customFormat="1" ht="54.75" customHeight="1">
      <c r="A30" s="39" t="s">
        <v>119</v>
      </c>
      <c r="B30" s="28" t="s">
        <v>141</v>
      </c>
      <c r="C30" s="99"/>
      <c r="D30" s="36" t="s">
        <v>97</v>
      </c>
      <c r="E30" s="36">
        <v>90</v>
      </c>
      <c r="F30" s="36">
        <v>90</v>
      </c>
      <c r="G30" s="36"/>
      <c r="H30" s="36">
        <f t="shared" si="0"/>
        <v>1</v>
      </c>
      <c r="I30" s="36"/>
      <c r="J30" s="37"/>
      <c r="K30" s="37"/>
    </row>
    <row r="31" spans="1:11" s="38" customFormat="1" ht="54.75" customHeight="1">
      <c r="A31" s="39" t="s">
        <v>120</v>
      </c>
      <c r="B31" s="45" t="s">
        <v>73</v>
      </c>
      <c r="C31" s="97" t="s">
        <v>74</v>
      </c>
      <c r="D31" s="35"/>
      <c r="E31" s="35"/>
      <c r="F31" s="35"/>
      <c r="G31" s="36"/>
      <c r="H31" s="36"/>
      <c r="I31" s="36"/>
      <c r="J31" s="37"/>
      <c r="K31" s="37"/>
    </row>
    <row r="32" spans="1:11" s="38" customFormat="1" ht="54.75" customHeight="1">
      <c r="A32" s="39" t="s">
        <v>121</v>
      </c>
      <c r="B32" s="28" t="s">
        <v>140</v>
      </c>
      <c r="C32" s="98"/>
      <c r="D32" s="36" t="s">
        <v>97</v>
      </c>
      <c r="E32" s="36">
        <v>100</v>
      </c>
      <c r="F32" s="36">
        <v>100</v>
      </c>
      <c r="G32" s="36"/>
      <c r="H32" s="36">
        <f t="shared" si="0"/>
        <v>1</v>
      </c>
      <c r="I32" s="36"/>
      <c r="J32" s="37"/>
      <c r="K32" s="37"/>
    </row>
    <row r="33" spans="1:11" s="38" customFormat="1" ht="54.75" customHeight="1">
      <c r="A33" s="39" t="s">
        <v>122</v>
      </c>
      <c r="B33" s="28" t="s">
        <v>141</v>
      </c>
      <c r="C33" s="99"/>
      <c r="D33" s="36" t="s">
        <v>97</v>
      </c>
      <c r="E33" s="36">
        <v>90</v>
      </c>
      <c r="F33" s="36">
        <v>90</v>
      </c>
      <c r="G33" s="36"/>
      <c r="H33" s="36">
        <f t="shared" si="0"/>
        <v>1</v>
      </c>
      <c r="I33" s="36"/>
      <c r="J33" s="37"/>
      <c r="K33" s="37"/>
    </row>
    <row r="34" spans="1:11" s="38" customFormat="1" ht="54.75" customHeight="1">
      <c r="A34" s="39" t="s">
        <v>123</v>
      </c>
      <c r="B34" s="45" t="s">
        <v>75</v>
      </c>
      <c r="C34" s="97" t="s">
        <v>76</v>
      </c>
      <c r="D34" s="35"/>
      <c r="E34" s="35"/>
      <c r="F34" s="35"/>
      <c r="G34" s="36"/>
      <c r="H34" s="36"/>
      <c r="I34" s="36"/>
      <c r="J34" s="37"/>
      <c r="K34" s="37"/>
    </row>
    <row r="35" spans="1:11" s="38" customFormat="1" ht="54.75" customHeight="1">
      <c r="A35" s="39" t="s">
        <v>124</v>
      </c>
      <c r="B35" s="28" t="s">
        <v>140</v>
      </c>
      <c r="C35" s="98"/>
      <c r="D35" s="36" t="s">
        <v>97</v>
      </c>
      <c r="E35" s="36">
        <v>100</v>
      </c>
      <c r="F35" s="36">
        <v>100</v>
      </c>
      <c r="G35" s="36"/>
      <c r="H35" s="36">
        <f t="shared" si="0"/>
        <v>1</v>
      </c>
      <c r="I35" s="36"/>
      <c r="J35" s="37"/>
      <c r="K35" s="37"/>
    </row>
    <row r="36" spans="1:11" s="38" customFormat="1" ht="54.75" customHeight="1">
      <c r="A36" s="39" t="s">
        <v>125</v>
      </c>
      <c r="B36" s="28" t="s">
        <v>141</v>
      </c>
      <c r="C36" s="99"/>
      <c r="D36" s="36" t="s">
        <v>97</v>
      </c>
      <c r="E36" s="36">
        <v>90</v>
      </c>
      <c r="F36" s="36">
        <v>90</v>
      </c>
      <c r="G36" s="36"/>
      <c r="H36" s="36">
        <f t="shared" si="0"/>
        <v>1</v>
      </c>
      <c r="I36" s="36"/>
      <c r="J36" s="37"/>
      <c r="K36" s="37"/>
    </row>
    <row r="37" spans="1:11" s="38" customFormat="1" ht="54.75" customHeight="1">
      <c r="A37" s="39" t="s">
        <v>126</v>
      </c>
      <c r="B37" s="45" t="s">
        <v>78</v>
      </c>
      <c r="C37" s="97" t="s">
        <v>79</v>
      </c>
      <c r="D37" s="35"/>
      <c r="E37" s="35"/>
      <c r="F37" s="35"/>
      <c r="G37" s="36"/>
      <c r="H37" s="36"/>
      <c r="I37" s="36"/>
      <c r="J37" s="37"/>
      <c r="K37" s="37"/>
    </row>
    <row r="38" spans="1:11" s="38" customFormat="1" ht="54.75" customHeight="1">
      <c r="A38" s="39" t="s">
        <v>127</v>
      </c>
      <c r="B38" s="28" t="s">
        <v>140</v>
      </c>
      <c r="C38" s="98"/>
      <c r="D38" s="36" t="s">
        <v>97</v>
      </c>
      <c r="E38" s="36">
        <v>100</v>
      </c>
      <c r="F38" s="36">
        <v>100</v>
      </c>
      <c r="G38" s="36"/>
      <c r="H38" s="36">
        <f t="shared" si="0"/>
        <v>1</v>
      </c>
      <c r="I38" s="36"/>
      <c r="J38" s="37"/>
      <c r="K38" s="37"/>
    </row>
    <row r="39" spans="1:11" s="38" customFormat="1" ht="54.75" customHeight="1">
      <c r="A39" s="39" t="s">
        <v>128</v>
      </c>
      <c r="B39" s="28" t="s">
        <v>141</v>
      </c>
      <c r="C39" s="99"/>
      <c r="D39" s="36" t="s">
        <v>97</v>
      </c>
      <c r="E39" s="36">
        <v>90</v>
      </c>
      <c r="F39" s="36">
        <v>90</v>
      </c>
      <c r="G39" s="36"/>
      <c r="H39" s="36">
        <f t="shared" si="0"/>
        <v>1</v>
      </c>
      <c r="I39" s="36"/>
      <c r="J39" s="37"/>
      <c r="K39" s="37"/>
    </row>
    <row r="40" spans="1:11" s="38" customFormat="1" ht="54.75" customHeight="1">
      <c r="A40" s="34" t="s">
        <v>129</v>
      </c>
      <c r="B40" s="45" t="s">
        <v>80</v>
      </c>
      <c r="C40" s="97" t="s">
        <v>81</v>
      </c>
      <c r="D40" s="29" t="s">
        <v>130</v>
      </c>
      <c r="E40" s="29" t="s">
        <v>130</v>
      </c>
      <c r="F40" s="29" t="s">
        <v>130</v>
      </c>
      <c r="G40" s="29"/>
      <c r="H40" s="36"/>
      <c r="I40" s="36"/>
      <c r="J40" s="37"/>
      <c r="K40" s="37"/>
    </row>
    <row r="41" spans="1:11" s="38" customFormat="1" ht="54.75" customHeight="1">
      <c r="A41" s="34" t="s">
        <v>131</v>
      </c>
      <c r="B41" s="47"/>
      <c r="C41" s="98"/>
      <c r="D41" s="29" t="s">
        <v>130</v>
      </c>
      <c r="E41" s="29" t="s">
        <v>130</v>
      </c>
      <c r="F41" s="29" t="s">
        <v>130</v>
      </c>
      <c r="G41" s="29"/>
      <c r="H41" s="36"/>
      <c r="I41" s="41"/>
      <c r="J41" s="42"/>
      <c r="K41" s="37"/>
    </row>
    <row r="42" spans="1:11" s="38" customFormat="1" ht="110.25">
      <c r="A42" s="34" t="s">
        <v>132</v>
      </c>
      <c r="B42" s="47" t="s">
        <v>143</v>
      </c>
      <c r="C42" s="99"/>
      <c r="D42" s="43" t="s">
        <v>133</v>
      </c>
      <c r="E42" s="29">
        <v>100</v>
      </c>
      <c r="F42" s="29">
        <v>100</v>
      </c>
      <c r="G42" s="29"/>
      <c r="H42" s="36">
        <f t="shared" si="0"/>
        <v>1</v>
      </c>
      <c r="I42" s="41"/>
      <c r="J42" s="42"/>
      <c r="K42" s="37"/>
    </row>
    <row r="43" spans="1:11" s="38" customFormat="1" ht="54.75" customHeight="1">
      <c r="A43" s="34" t="s">
        <v>134</v>
      </c>
      <c r="B43" s="45" t="s">
        <v>82</v>
      </c>
      <c r="C43" s="97" t="s">
        <v>83</v>
      </c>
      <c r="D43" s="29" t="s">
        <v>130</v>
      </c>
      <c r="E43" s="29" t="s">
        <v>130</v>
      </c>
      <c r="F43" s="29" t="s">
        <v>130</v>
      </c>
      <c r="G43" s="29"/>
      <c r="H43" s="36"/>
      <c r="I43" s="41"/>
      <c r="J43" s="42"/>
      <c r="K43" s="37"/>
    </row>
    <row r="44" spans="1:11" s="38" customFormat="1" ht="54.75" customHeight="1">
      <c r="A44" s="34" t="s">
        <v>135</v>
      </c>
      <c r="B44" s="47"/>
      <c r="C44" s="98"/>
      <c r="D44" s="29" t="s">
        <v>130</v>
      </c>
      <c r="E44" s="29" t="s">
        <v>130</v>
      </c>
      <c r="F44" s="29" t="s">
        <v>130</v>
      </c>
      <c r="G44" s="29"/>
      <c r="H44" s="36"/>
      <c r="I44" s="41"/>
      <c r="J44" s="42"/>
      <c r="K44" s="37"/>
    </row>
    <row r="45" spans="1:11" s="38" customFormat="1" ht="63">
      <c r="A45" s="34" t="s">
        <v>136</v>
      </c>
      <c r="B45" s="47" t="s">
        <v>142</v>
      </c>
      <c r="C45" s="99"/>
      <c r="D45" s="43" t="s">
        <v>133</v>
      </c>
      <c r="E45" s="29">
        <v>100</v>
      </c>
      <c r="F45" s="29">
        <v>100</v>
      </c>
      <c r="G45" s="29"/>
      <c r="H45" s="36">
        <f t="shared" si="0"/>
        <v>1</v>
      </c>
      <c r="I45" s="41"/>
      <c r="J45" s="42"/>
      <c r="K45" s="37"/>
    </row>
    <row r="46" spans="1:11" s="38" customFormat="1" ht="54.75" customHeight="1">
      <c r="A46" s="34" t="s">
        <v>137</v>
      </c>
      <c r="B46" s="45" t="s">
        <v>85</v>
      </c>
      <c r="C46" s="97" t="s">
        <v>86</v>
      </c>
      <c r="D46" s="29" t="s">
        <v>130</v>
      </c>
      <c r="E46" s="29" t="s">
        <v>130</v>
      </c>
      <c r="F46" s="29" t="s">
        <v>130</v>
      </c>
      <c r="G46" s="29"/>
      <c r="H46" s="36"/>
      <c r="I46" s="41"/>
      <c r="J46" s="42"/>
      <c r="K46" s="37"/>
    </row>
    <row r="47" spans="1:11" s="38" customFormat="1" ht="54.75" customHeight="1">
      <c r="A47" s="34" t="s">
        <v>138</v>
      </c>
      <c r="B47" s="28"/>
      <c r="C47" s="98"/>
      <c r="D47" s="29" t="s">
        <v>130</v>
      </c>
      <c r="E47" s="29" t="s">
        <v>130</v>
      </c>
      <c r="F47" s="29" t="s">
        <v>130</v>
      </c>
      <c r="G47" s="29"/>
      <c r="H47" s="36"/>
      <c r="I47" s="41"/>
      <c r="J47" s="42"/>
      <c r="K47" s="37"/>
    </row>
    <row r="48" spans="1:11" s="38" customFormat="1" ht="45">
      <c r="A48" s="34" t="s">
        <v>139</v>
      </c>
      <c r="B48" s="28" t="s">
        <v>141</v>
      </c>
      <c r="C48" s="99"/>
      <c r="D48" s="44" t="s">
        <v>133</v>
      </c>
      <c r="E48" s="29">
        <v>100</v>
      </c>
      <c r="F48" s="29">
        <v>100</v>
      </c>
      <c r="G48" s="29"/>
      <c r="H48" s="36">
        <f t="shared" si="0"/>
        <v>1</v>
      </c>
      <c r="I48" s="41"/>
      <c r="J48" s="42"/>
      <c r="K48" s="37"/>
    </row>
    <row r="49" spans="1:11" s="38" customFormat="1" ht="30">
      <c r="A49" s="39" t="s">
        <v>150</v>
      </c>
      <c r="B49" s="45" t="s">
        <v>148</v>
      </c>
      <c r="C49" s="97" t="s">
        <v>153</v>
      </c>
      <c r="D49" s="29" t="s">
        <v>130</v>
      </c>
      <c r="E49" s="29" t="s">
        <v>130</v>
      </c>
      <c r="F49" s="29" t="s">
        <v>130</v>
      </c>
      <c r="G49" s="36"/>
      <c r="H49" s="36"/>
      <c r="I49" s="42"/>
      <c r="J49" s="42"/>
      <c r="K49" s="37"/>
    </row>
    <row r="50" spans="1:11" s="38" customFormat="1" ht="45">
      <c r="A50" s="39" t="s">
        <v>151</v>
      </c>
      <c r="B50" s="28" t="s">
        <v>140</v>
      </c>
      <c r="C50" s="98"/>
      <c r="D50" s="36" t="s">
        <v>97</v>
      </c>
      <c r="E50" s="36">
        <v>100</v>
      </c>
      <c r="F50" s="36">
        <v>100</v>
      </c>
      <c r="G50" s="36"/>
      <c r="H50" s="36">
        <f>F50/E50</f>
        <v>1</v>
      </c>
      <c r="I50" s="42"/>
      <c r="J50" s="42"/>
      <c r="K50" s="37"/>
    </row>
    <row r="51" spans="1:8" ht="45">
      <c r="A51" s="39" t="s">
        <v>152</v>
      </c>
      <c r="B51" s="28" t="s">
        <v>141</v>
      </c>
      <c r="C51" s="99"/>
      <c r="D51" s="36" t="s">
        <v>97</v>
      </c>
      <c r="E51" s="36">
        <v>90</v>
      </c>
      <c r="F51" s="36">
        <v>90</v>
      </c>
      <c r="G51" s="36"/>
      <c r="H51" s="36">
        <f>F51/E51</f>
        <v>1</v>
      </c>
    </row>
  </sheetData>
  <sheetProtection/>
  <mergeCells count="17">
    <mergeCell ref="C43:C45"/>
    <mergeCell ref="C22:C24"/>
    <mergeCell ref="C25:C27"/>
    <mergeCell ref="C19:C21"/>
    <mergeCell ref="C28:C30"/>
    <mergeCell ref="C37:C39"/>
    <mergeCell ref="C40:C42"/>
    <mergeCell ref="C49:C51"/>
    <mergeCell ref="A2:I2"/>
    <mergeCell ref="A3:I3"/>
    <mergeCell ref="C7:C9"/>
    <mergeCell ref="C10:C12"/>
    <mergeCell ref="C13:C15"/>
    <mergeCell ref="C46:C48"/>
    <mergeCell ref="C16:C18"/>
    <mergeCell ref="C31:C33"/>
    <mergeCell ref="C34:C36"/>
  </mergeCells>
  <printOptions/>
  <pageMargins left="0.7" right="0.7" top="0.75" bottom="0.75" header="0.3" footer="0.3"/>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ДЗТО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программ</dc:creator>
  <cp:keywords/>
  <dc:description/>
  <cp:lastModifiedBy>User</cp:lastModifiedBy>
  <cp:lastPrinted>2017-04-13T06:09:05Z</cp:lastPrinted>
  <dcterms:created xsi:type="dcterms:W3CDTF">2016-05-13T06:43:36Z</dcterms:created>
  <dcterms:modified xsi:type="dcterms:W3CDTF">2017-08-01T05:37:30Z</dcterms:modified>
  <cp:category/>
  <cp:version/>
  <cp:contentType/>
  <cp:contentStatus/>
</cp:coreProperties>
</file>